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D10D3C4B-FB7D-40EF-A058-A26DA238A47A}" xr6:coauthVersionLast="47" xr6:coauthVersionMax="47" xr10:uidLastSave="{00000000-0000-0000-0000-000000000000}"/>
  <bookViews>
    <workbookView xWindow="-120" yWindow="-120" windowWidth="29040" windowHeight="15840" xr2:uid="{71C9355C-9F62-4092-AD81-F3A97548ACFA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5" l="1"/>
  <c r="C35" i="5"/>
  <c r="C70" i="4"/>
  <c r="C35" i="4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D35" i="6" s="1"/>
  <c r="B5" i="6"/>
  <c r="C4" i="6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B63" i="5"/>
  <c r="B98" i="5" s="1"/>
  <c r="C62" i="5"/>
  <c r="C61" i="5"/>
  <c r="W94" i="5"/>
  <c r="K94" i="5"/>
  <c r="C59" i="5"/>
  <c r="C58" i="5"/>
  <c r="B57" i="5"/>
  <c r="B92" i="5" s="1"/>
  <c r="C56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P103" i="5"/>
  <c r="O103" i="5"/>
  <c r="N103" i="5"/>
  <c r="M103" i="5"/>
  <c r="L103" i="5"/>
  <c r="K103" i="5"/>
  <c r="J103" i="5"/>
  <c r="I103" i="5"/>
  <c r="H103" i="5"/>
  <c r="G103" i="5"/>
  <c r="F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Z98" i="5"/>
  <c r="Y98" i="5"/>
  <c r="X98" i="5"/>
  <c r="V98" i="5"/>
  <c r="U98" i="5"/>
  <c r="T98" i="5"/>
  <c r="S98" i="5"/>
  <c r="R98" i="5"/>
  <c r="Q98" i="5"/>
  <c r="P98" i="5"/>
  <c r="N98" i="5"/>
  <c r="M98" i="5"/>
  <c r="L98" i="5"/>
  <c r="J98" i="5"/>
  <c r="I98" i="5"/>
  <c r="H98" i="5"/>
  <c r="G98" i="5"/>
  <c r="F9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S95" i="5"/>
  <c r="R95" i="5"/>
  <c r="Q95" i="5"/>
  <c r="P95" i="5"/>
  <c r="O95" i="5"/>
  <c r="N95" i="5"/>
  <c r="M95" i="5"/>
  <c r="L95" i="5"/>
  <c r="K95" i="5"/>
  <c r="J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Z92" i="5"/>
  <c r="Y92" i="5"/>
  <c r="X92" i="5"/>
  <c r="W92" i="5"/>
  <c r="V92" i="5"/>
  <c r="U92" i="5"/>
  <c r="T92" i="5"/>
  <c r="S92" i="5"/>
  <c r="R92" i="5"/>
  <c r="P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P91" i="5"/>
  <c r="O91" i="5"/>
  <c r="N91" i="5"/>
  <c r="M91" i="5"/>
  <c r="L91" i="5"/>
  <c r="K91" i="5"/>
  <c r="J91" i="5"/>
  <c r="I91" i="5"/>
  <c r="H91" i="5"/>
  <c r="G91" i="5"/>
  <c r="F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B16" i="5"/>
  <c r="AB85" i="5"/>
  <c r="AA85" i="5"/>
  <c r="Y85" i="5"/>
  <c r="X85" i="5"/>
  <c r="W85" i="5"/>
  <c r="V85" i="5"/>
  <c r="U85" i="5"/>
  <c r="T85" i="5"/>
  <c r="S85" i="5"/>
  <c r="R85" i="5"/>
  <c r="P85" i="5"/>
  <c r="O85" i="5"/>
  <c r="M85" i="5"/>
  <c r="L85" i="5"/>
  <c r="K85" i="5"/>
  <c r="J85" i="5"/>
  <c r="I85" i="5"/>
  <c r="H85" i="5"/>
  <c r="G85" i="5"/>
  <c r="F8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R78" i="5"/>
  <c r="Q78" i="5"/>
  <c r="P78" i="5"/>
  <c r="O78" i="5"/>
  <c r="N78" i="5"/>
  <c r="M78" i="5"/>
  <c r="L78" i="5"/>
  <c r="I78" i="5"/>
  <c r="H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Q104" i="4"/>
  <c r="E104" i="4"/>
  <c r="X102" i="4"/>
  <c r="W102" i="4"/>
  <c r="L102" i="4"/>
  <c r="K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AA93" i="4"/>
  <c r="Z93" i="4"/>
  <c r="O93" i="4"/>
  <c r="N93" i="4"/>
  <c r="Q92" i="4"/>
  <c r="E92" i="4"/>
  <c r="X90" i="4"/>
  <c r="W90" i="4"/>
  <c r="L90" i="4"/>
  <c r="K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N81" i="4"/>
  <c r="Q80" i="4"/>
  <c r="E80" i="4"/>
  <c r="X78" i="4"/>
  <c r="W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U95" i="4"/>
  <c r="I95" i="4"/>
  <c r="C60" i="4"/>
  <c r="X94" i="4"/>
  <c r="W94" i="4"/>
  <c r="L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U83" i="4"/>
  <c r="I83" i="4"/>
  <c r="C48" i="4"/>
  <c r="X82" i="4"/>
  <c r="W82" i="4"/>
  <c r="L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V102" i="4"/>
  <c r="U102" i="4"/>
  <c r="T102" i="4"/>
  <c r="S102" i="4"/>
  <c r="R102" i="4"/>
  <c r="Q102" i="4"/>
  <c r="P102" i="4"/>
  <c r="O102" i="4"/>
  <c r="N102" i="4"/>
  <c r="M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E99" i="4"/>
  <c r="B64" i="4"/>
  <c r="B99" i="4" s="1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C28" i="4"/>
  <c r="AB97" i="4"/>
  <c r="Y97" i="4"/>
  <c r="X97" i="4"/>
  <c r="W97" i="4"/>
  <c r="V97" i="4"/>
  <c r="U97" i="4"/>
  <c r="T97" i="4"/>
  <c r="S97" i="4"/>
  <c r="R97" i="4"/>
  <c r="Q97" i="4"/>
  <c r="P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C2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V90" i="4"/>
  <c r="U90" i="4"/>
  <c r="T90" i="4"/>
  <c r="S90" i="4"/>
  <c r="R90" i="4"/>
  <c r="Q90" i="4"/>
  <c r="P90" i="4"/>
  <c r="O90" i="4"/>
  <c r="N90" i="4"/>
  <c r="M90" i="4"/>
  <c r="J90" i="4"/>
  <c r="I90" i="4"/>
  <c r="H90" i="4"/>
  <c r="G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O88" i="4"/>
  <c r="N88" i="4"/>
  <c r="M88" i="4"/>
  <c r="L88" i="4"/>
  <c r="K88" i="4"/>
  <c r="J88" i="4"/>
  <c r="I88" i="4"/>
  <c r="H88" i="4"/>
  <c r="G8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C1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E86" i="4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T84" i="4"/>
  <c r="S84" i="4"/>
  <c r="P84" i="4"/>
  <c r="O84" i="4"/>
  <c r="N84" i="4"/>
  <c r="M84" i="4"/>
  <c r="L84" i="4"/>
  <c r="K84" i="4"/>
  <c r="J84" i="4"/>
  <c r="I84" i="4"/>
  <c r="H84" i="4"/>
  <c r="G84" i="4"/>
  <c r="C1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V78" i="4"/>
  <c r="U78" i="4"/>
  <c r="T78" i="4"/>
  <c r="S78" i="4"/>
  <c r="R78" i="4"/>
  <c r="Q78" i="4"/>
  <c r="P78" i="4"/>
  <c r="O78" i="4"/>
  <c r="N78" i="4"/>
  <c r="M78" i="4"/>
  <c r="J78" i="4"/>
  <c r="I78" i="4"/>
  <c r="H78" i="4"/>
  <c r="G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O76" i="4"/>
  <c r="M76" i="4"/>
  <c r="L76" i="4"/>
  <c r="K76" i="4"/>
  <c r="J76" i="4"/>
  <c r="I76" i="4"/>
  <c r="H76" i="4"/>
  <c r="G7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C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7" i="5" l="1"/>
  <c r="C87" i="5"/>
  <c r="C28" i="5"/>
  <c r="C47" i="5"/>
  <c r="C55" i="5"/>
  <c r="C57" i="5"/>
  <c r="C60" i="5"/>
  <c r="D100" i="5"/>
  <c r="C100" i="5"/>
  <c r="C18" i="5"/>
  <c r="I95" i="5"/>
  <c r="D95" i="5" s="1"/>
  <c r="U95" i="5"/>
  <c r="C63" i="5"/>
  <c r="D79" i="5"/>
  <c r="C79" i="5"/>
  <c r="D99" i="5"/>
  <c r="C99" i="5"/>
  <c r="D80" i="5"/>
  <c r="G78" i="5"/>
  <c r="C78" i="5" s="1"/>
  <c r="S78" i="5"/>
  <c r="D78" i="5" s="1"/>
  <c r="C10" i="5"/>
  <c r="D90" i="5"/>
  <c r="C90" i="5"/>
  <c r="O92" i="5"/>
  <c r="AA92" i="5"/>
  <c r="C30" i="5"/>
  <c r="E91" i="5"/>
  <c r="Q91" i="5"/>
  <c r="C31" i="5"/>
  <c r="D88" i="5"/>
  <c r="D96" i="5"/>
  <c r="D81" i="5"/>
  <c r="C81" i="5"/>
  <c r="D102" i="5"/>
  <c r="C102" i="5"/>
  <c r="J78" i="5"/>
  <c r="C8" i="5"/>
  <c r="D82" i="5"/>
  <c r="C82" i="5"/>
  <c r="E103" i="5"/>
  <c r="Q103" i="5"/>
  <c r="D83" i="5"/>
  <c r="C83" i="5"/>
  <c r="D93" i="5"/>
  <c r="C93" i="5"/>
  <c r="C34" i="5"/>
  <c r="D76" i="5"/>
  <c r="C76" i="5"/>
  <c r="C14" i="5"/>
  <c r="D94" i="5"/>
  <c r="C94" i="5"/>
  <c r="D84" i="5"/>
  <c r="C15" i="5"/>
  <c r="Q85" i="5"/>
  <c r="C42" i="5"/>
  <c r="D104" i="5"/>
  <c r="D75" i="5"/>
  <c r="C75" i="5"/>
  <c r="C16" i="5"/>
  <c r="O98" i="5"/>
  <c r="AA98" i="5"/>
  <c r="C43" i="5"/>
  <c r="D92" i="5"/>
  <c r="C12" i="5"/>
  <c r="C24" i="5"/>
  <c r="E77" i="5"/>
  <c r="E85" i="5"/>
  <c r="E89" i="5"/>
  <c r="E97" i="5"/>
  <c r="E101" i="5"/>
  <c r="C13" i="5"/>
  <c r="C25" i="5"/>
  <c r="C20" i="5"/>
  <c r="C32" i="5"/>
  <c r="E74" i="5"/>
  <c r="E86" i="5"/>
  <c r="E98" i="5"/>
  <c r="C9" i="5"/>
  <c r="C21" i="5"/>
  <c r="C33" i="5"/>
  <c r="C80" i="5"/>
  <c r="C84" i="5"/>
  <c r="C88" i="5"/>
  <c r="C92" i="5"/>
  <c r="C96" i="5"/>
  <c r="C104" i="5"/>
  <c r="D78" i="4"/>
  <c r="C78" i="4"/>
  <c r="C18" i="4"/>
  <c r="D99" i="4"/>
  <c r="C99" i="4"/>
  <c r="D79" i="4"/>
  <c r="C79" i="4"/>
  <c r="D87" i="4"/>
  <c r="C87" i="4"/>
  <c r="C10" i="4"/>
  <c r="D90" i="4"/>
  <c r="C90" i="4"/>
  <c r="D91" i="4"/>
  <c r="C91" i="4"/>
  <c r="D102" i="4"/>
  <c r="C102" i="4"/>
  <c r="D81" i="4"/>
  <c r="C81" i="4"/>
  <c r="C22" i="4"/>
  <c r="D103" i="4"/>
  <c r="C103" i="4"/>
  <c r="D82" i="4"/>
  <c r="C82" i="4"/>
  <c r="D84" i="4"/>
  <c r="D96" i="4"/>
  <c r="D83" i="4"/>
  <c r="C83" i="4"/>
  <c r="D93" i="4"/>
  <c r="C93" i="4"/>
  <c r="N76" i="4"/>
  <c r="C6" i="4"/>
  <c r="D94" i="4"/>
  <c r="C94" i="4"/>
  <c r="C15" i="4"/>
  <c r="D95" i="4"/>
  <c r="C95" i="4"/>
  <c r="D75" i="4"/>
  <c r="C75" i="4"/>
  <c r="C86" i="4"/>
  <c r="D76" i="4"/>
  <c r="D80" i="4"/>
  <c r="D88" i="4"/>
  <c r="D92" i="4"/>
  <c r="D100" i="4"/>
  <c r="D104" i="4"/>
  <c r="C16" i="4"/>
  <c r="F86" i="4"/>
  <c r="D86" i="4" s="1"/>
  <c r="C12" i="4"/>
  <c r="C24" i="4"/>
  <c r="E77" i="4"/>
  <c r="E85" i="4"/>
  <c r="E89" i="4"/>
  <c r="E97" i="4"/>
  <c r="E101" i="4"/>
  <c r="C29" i="4"/>
  <c r="C13" i="4"/>
  <c r="C25" i="4"/>
  <c r="C8" i="4"/>
  <c r="C20" i="4"/>
  <c r="C32" i="4"/>
  <c r="E74" i="4"/>
  <c r="E98" i="4"/>
  <c r="C9" i="4"/>
  <c r="C21" i="4"/>
  <c r="C33" i="4"/>
  <c r="C76" i="4"/>
  <c r="C80" i="4"/>
  <c r="C84" i="4"/>
  <c r="C88" i="4"/>
  <c r="C92" i="4"/>
  <c r="C96" i="4"/>
  <c r="C100" i="4"/>
  <c r="C104" i="4"/>
  <c r="D89" i="5" l="1"/>
  <c r="C89" i="5"/>
  <c r="D85" i="5"/>
  <c r="C85" i="5"/>
  <c r="D77" i="5"/>
  <c r="C77" i="5"/>
  <c r="C95" i="5"/>
  <c r="D97" i="5"/>
  <c r="C97" i="5"/>
  <c r="D98" i="5"/>
  <c r="C98" i="5"/>
  <c r="D86" i="5"/>
  <c r="C86" i="5"/>
  <c r="D103" i="5"/>
  <c r="C103" i="5"/>
  <c r="D91" i="5"/>
  <c r="C91" i="5"/>
  <c r="D74" i="5"/>
  <c r="C74" i="5"/>
  <c r="D101" i="5"/>
  <c r="C101" i="5"/>
  <c r="D74" i="4"/>
  <c r="C74" i="4"/>
  <c r="D97" i="4"/>
  <c r="C97" i="4"/>
  <c r="D101" i="4"/>
  <c r="C101" i="4"/>
  <c r="D89" i="4"/>
  <c r="C89" i="4"/>
  <c r="D85" i="4"/>
  <c r="C85" i="4"/>
  <c r="D98" i="4"/>
  <c r="C98" i="4"/>
  <c r="D77" i="4"/>
  <c r="C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<sst xmlns="http://schemas.openxmlformats.org/spreadsheetml/2006/main" count="591" uniqueCount="79">
  <si>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</si>
  <si>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</si>
  <si>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</si>
  <si>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</si>
  <si>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</si>
  <si>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</si>
  <si>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</si>
  <si>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</si>
  <si>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</si>
  <si>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</si>
  <si>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</si>
  <si>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</si>
  <si>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</si>
  <si>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</si>
  <si>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</si>
  <si>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</si>
  <si>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</si>
  <si>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</si>
  <si>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</si>
  <si>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</si>
  <si>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</si>
  <si>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</si>
  <si>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</si>
  <si>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</si>
  <si>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</si>
  <si>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</si>
  <si>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</si>
  <si>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</si>
  <si>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</si>
  <si>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</si>
  <si>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</si>
  <si>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</si>
  <si>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</si>
  <si>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</si>
  <si>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</si>
  <si>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</si>
  <si>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</si>
  <si>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</si>
  <si>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</si>
  <si>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</si>
  <si>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Јануари 2022</t>
  </si>
  <si>
    <t>01.01.2022</t>
  </si>
  <si>
    <t>02.01.2022</t>
  </si>
  <si>
    <t>03.01.2022</t>
  </si>
  <si>
    <t>04.01.2022</t>
  </si>
  <si>
    <t>05.01.2022</t>
  </si>
  <si>
    <t>06.01.2022</t>
  </si>
  <si>
    <t>07.01.2022</t>
  </si>
  <si>
    <t>08.01.2022</t>
  </si>
  <si>
    <t>09.01.2022</t>
  </si>
  <si>
    <t>10.01.2022</t>
  </si>
  <si>
    <t>11.01.2022</t>
  </si>
  <si>
    <t>12.01.2022</t>
  </si>
  <si>
    <t>13.01.2022</t>
  </si>
  <si>
    <t>14.01.2022</t>
  </si>
  <si>
    <t>15.01.2022</t>
  </si>
  <si>
    <t>16.01.2022</t>
  </si>
  <si>
    <t>17.01.2022</t>
  </si>
  <si>
    <t>18.01.2022</t>
  </si>
  <si>
    <t>19.01.2022</t>
  </si>
  <si>
    <t>20.01.2022</t>
  </si>
  <si>
    <t>21.01.2022</t>
  </si>
  <si>
    <t>22.01.2022</t>
  </si>
  <si>
    <t>23.01.2022</t>
  </si>
  <si>
    <t>24.01.2022</t>
  </si>
  <si>
    <t>25.01.2022</t>
  </si>
  <si>
    <t>26.01.2022</t>
  </si>
  <si>
    <t>27.01.2022</t>
  </si>
  <si>
    <t>28.01.2022</t>
  </si>
  <si>
    <t>29.01.2022</t>
  </si>
  <si>
    <t>30.01.2022</t>
  </si>
  <si>
    <t>31.01.2022</t>
  </si>
  <si>
    <t>Цена на порамнување МКД/MWh - Јануари 2022</t>
  </si>
  <si>
    <t>Ангажирана aFRR регулација за нагоре - Јануари 2022</t>
  </si>
  <si>
    <t>Ангажирана aFRR регулација за надолу - Јануари 2022</t>
  </si>
  <si>
    <t>Вкупно ангажирана aFRR регулација - Јануари 2022</t>
  </si>
  <si>
    <t>Ангажирана mFRR регулација за нагоре - Јануари 2022</t>
  </si>
  <si>
    <t>Ангажирана mFRR регулација за надолу - Јануари 2022</t>
  </si>
  <si>
    <t>Вкупно ангажирана mFRR регулација - Јануари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</si>
</sst>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2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1.Januari%202022/Izvestaj_Janua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anuari 2022"/>
    </sheetNames>
    <sheetDataSet>
      <sheetData sheetId="0"/>
      <sheetData sheetId="1">
        <row r="3">
          <cell r="D3" t="str">
            <v>Јануари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0733-E799-47C8-9A75-17033F0DD3BE}">
  <sheetPr codeName="Sheet2"/>
  <dimension ref="A2:AB137"/>
  <sheetViews>
    <sheetView tabSelected="1" zoomScale="70" zoomScaleNormal="70" workbookViewId="0">
      <selection activeCell="AF106" sqref="AF106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21.098159548238286</v>
      </c>
      <c r="E5" s="7">
        <v>13.240837456148242</v>
      </c>
      <c r="F5" s="7">
        <v>13.457933884297521</v>
      </c>
      <c r="G5" s="7">
        <v>15.925806243776723</v>
      </c>
      <c r="H5" s="7">
        <v>11.307500000000001</v>
      </c>
      <c r="I5" s="7">
        <v>0</v>
      </c>
      <c r="J5" s="7">
        <v>12.185</v>
      </c>
      <c r="K5" s="7">
        <v>0</v>
      </c>
      <c r="L5" s="7">
        <v>0</v>
      </c>
      <c r="M5" s="7">
        <v>22.234000000000002</v>
      </c>
      <c r="N5" s="7">
        <v>26.03980660757454</v>
      </c>
      <c r="O5" s="7">
        <v>28.894183390438897</v>
      </c>
      <c r="P5" s="7">
        <v>31.736022783556216</v>
      </c>
      <c r="Q5" s="7">
        <v>33.150867234310937</v>
      </c>
      <c r="R5" s="7">
        <v>33.141312649164682</v>
      </c>
      <c r="S5" s="7">
        <v>34.446698488464605</v>
      </c>
      <c r="T5" s="7">
        <v>43.167101703008107</v>
      </c>
      <c r="U5" s="7">
        <v>44.998999999999995</v>
      </c>
      <c r="V5" s="7">
        <v>50.673846153846156</v>
      </c>
      <c r="W5" s="7">
        <v>48.07166368515206</v>
      </c>
      <c r="X5" s="7">
        <v>41.415312600192365</v>
      </c>
      <c r="Y5" s="7">
        <v>35.091220360417331</v>
      </c>
      <c r="Z5" s="7">
        <v>30.330151171579747</v>
      </c>
      <c r="AA5" s="8">
        <v>29.253663598981792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19.850000000000001</v>
      </c>
      <c r="J6" s="7">
        <v>0</v>
      </c>
      <c r="K6" s="7">
        <v>21.63</v>
      </c>
      <c r="L6" s="7">
        <v>24.83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59.55</v>
      </c>
      <c r="J7" s="10">
        <v>0</v>
      </c>
      <c r="K7" s="10">
        <v>64.89</v>
      </c>
      <c r="L7" s="10">
        <v>74.489999999999995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73.459999999999994</v>
      </c>
      <c r="G8" s="7">
        <v>52.41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19.318796075739833</v>
      </c>
      <c r="E9" s="7">
        <v>17.267631149652271</v>
      </c>
      <c r="F9" s="7">
        <v>0</v>
      </c>
      <c r="G9" s="7">
        <v>0</v>
      </c>
      <c r="H9" s="7">
        <v>0</v>
      </c>
      <c r="I9" s="7">
        <v>0</v>
      </c>
      <c r="J9" s="7">
        <v>17.260000000000002</v>
      </c>
      <c r="K9" s="7">
        <v>20.9</v>
      </c>
      <c r="L9" s="7">
        <v>15.880210822206609</v>
      </c>
      <c r="M9" s="7">
        <v>20.385060105786184</v>
      </c>
      <c r="N9" s="7">
        <v>23.816025641025643</v>
      </c>
      <c r="O9" s="7">
        <v>21.893568521031202</v>
      </c>
      <c r="P9" s="7">
        <v>21.873800934127878</v>
      </c>
      <c r="Q9" s="7">
        <v>24.955976714100903</v>
      </c>
      <c r="R9" s="7">
        <v>45.488074454428748</v>
      </c>
      <c r="S9" s="7">
        <v>53.484040012907386</v>
      </c>
      <c r="T9" s="7">
        <v>66.074690845182943</v>
      </c>
      <c r="U9" s="7">
        <v>82.759529602595293</v>
      </c>
      <c r="V9" s="7">
        <v>71.758505622052951</v>
      </c>
      <c r="W9" s="7">
        <v>60.822910616327853</v>
      </c>
      <c r="X9" s="7">
        <v>55.556324923670253</v>
      </c>
      <c r="Y9" s="7">
        <v>38.285944551902006</v>
      </c>
      <c r="Z9" s="7">
        <v>14.871795101019131</v>
      </c>
      <c r="AA9" s="8">
        <v>12.051925449182086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14.78</v>
      </c>
      <c r="I10" s="7">
        <v>16.989999999999998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44.34</v>
      </c>
      <c r="I11" s="10">
        <v>50.96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203.3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145.4</v>
      </c>
    </row>
    <row r="13" spans="1:28" x14ac:dyDescent="0.25">
      <c r="A13" s="5"/>
      <c r="B13" s="66"/>
      <c r="C13" s="6" t="s">
        <v>27</v>
      </c>
      <c r="D13" s="7">
        <v>6.864115812049131</v>
      </c>
      <c r="E13" s="7">
        <v>5.0368869309838473</v>
      </c>
      <c r="F13" s="7">
        <v>5.7086730053741217</v>
      </c>
      <c r="G13" s="7">
        <v>7.1199999999999992</v>
      </c>
      <c r="H13" s="7">
        <v>7.12</v>
      </c>
      <c r="I13" s="7">
        <v>7.67</v>
      </c>
      <c r="J13" s="7">
        <v>25.890652557319225</v>
      </c>
      <c r="K13" s="7">
        <v>41.216259923551895</v>
      </c>
      <c r="L13" s="7">
        <v>42.32</v>
      </c>
      <c r="M13" s="7">
        <v>0</v>
      </c>
      <c r="N13" s="7">
        <v>62.347999999999992</v>
      </c>
      <c r="O13" s="7">
        <v>36.159999999999997</v>
      </c>
      <c r="P13" s="7">
        <v>40.65</v>
      </c>
      <c r="Q13" s="7">
        <v>38.12737245342155</v>
      </c>
      <c r="R13" s="7">
        <v>44.042398839271314</v>
      </c>
      <c r="S13" s="7">
        <v>60.646215334420887</v>
      </c>
      <c r="T13" s="7">
        <v>54.615137686860741</v>
      </c>
      <c r="U13" s="7">
        <v>46.03</v>
      </c>
      <c r="V13" s="7">
        <v>44.43</v>
      </c>
      <c r="W13" s="7">
        <v>67.77</v>
      </c>
      <c r="X13" s="7">
        <v>41.021018717397972</v>
      </c>
      <c r="Y13" s="7">
        <v>29.670000000000005</v>
      </c>
      <c r="Z13" s="7">
        <v>34.355088723526038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165.21</v>
      </c>
      <c r="E16" s="7">
        <v>165.31999999999996</v>
      </c>
      <c r="F16" s="7">
        <v>160.29</v>
      </c>
      <c r="G16" s="7">
        <v>156.21</v>
      </c>
      <c r="H16" s="7">
        <v>155.12</v>
      </c>
      <c r="I16" s="7">
        <v>154.20210727969348</v>
      </c>
      <c r="J16" s="7">
        <v>216.67434782608697</v>
      </c>
      <c r="K16" s="7">
        <v>312.83253141831239</v>
      </c>
      <c r="L16" s="7">
        <v>315.51101449275359</v>
      </c>
      <c r="M16" s="7">
        <v>321.87335766423354</v>
      </c>
      <c r="N16" s="7">
        <v>285.24</v>
      </c>
      <c r="O16" s="7">
        <v>273.77999999999997</v>
      </c>
      <c r="P16" s="7">
        <v>273.69</v>
      </c>
      <c r="Q16" s="7">
        <v>269.39</v>
      </c>
      <c r="R16" s="7">
        <v>262.3301503938888</v>
      </c>
      <c r="S16" s="7">
        <v>285.70566037735853</v>
      </c>
      <c r="T16" s="7">
        <v>347.7540579710145</v>
      </c>
      <c r="U16" s="7">
        <v>315.39</v>
      </c>
      <c r="V16" s="7">
        <v>285.3616552088842</v>
      </c>
      <c r="W16" s="7">
        <v>251.3117581653926</v>
      </c>
      <c r="X16" s="7">
        <v>215.79907565498974</v>
      </c>
      <c r="Y16" s="7">
        <v>197.74407407407412</v>
      </c>
      <c r="Z16" s="7">
        <v>206.88</v>
      </c>
      <c r="AA16" s="8">
        <v>149.21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150.8421244925575</v>
      </c>
      <c r="E20" s="7">
        <v>137.56074903142488</v>
      </c>
      <c r="F20" s="7">
        <v>112.65075062552127</v>
      </c>
      <c r="G20" s="7">
        <v>113.07</v>
      </c>
      <c r="H20" s="7">
        <v>110.57577063550038</v>
      </c>
      <c r="I20" s="7">
        <v>137.88090909090909</v>
      </c>
      <c r="J20" s="7">
        <v>170.55944933920705</v>
      </c>
      <c r="K20" s="7">
        <v>182.72651162790697</v>
      </c>
      <c r="L20" s="7">
        <v>217.44003506721216</v>
      </c>
      <c r="M20" s="7">
        <v>0</v>
      </c>
      <c r="N20" s="7">
        <v>0</v>
      </c>
      <c r="O20" s="7">
        <v>0</v>
      </c>
      <c r="P20" s="7">
        <v>0</v>
      </c>
      <c r="Q20" s="7">
        <v>196.01000000000002</v>
      </c>
      <c r="R20" s="7">
        <v>0</v>
      </c>
      <c r="S20" s="7">
        <v>0</v>
      </c>
      <c r="T20" s="7">
        <v>0</v>
      </c>
      <c r="U20" s="7">
        <v>252.72542319749215</v>
      </c>
      <c r="V20" s="7">
        <v>253.94210444271241</v>
      </c>
      <c r="W20" s="7">
        <v>244.11261538461537</v>
      </c>
      <c r="X20" s="7">
        <v>237.90000000000003</v>
      </c>
      <c r="Y20" s="7">
        <v>199.75070844686647</v>
      </c>
      <c r="Z20" s="7">
        <v>196.12746447270007</v>
      </c>
      <c r="AA20" s="8">
        <v>181.9878454144974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73.59</v>
      </c>
      <c r="N21" s="7">
        <v>69.279999999999987</v>
      </c>
      <c r="O21" s="7">
        <v>65</v>
      </c>
      <c r="P21" s="7">
        <v>65.989999999999995</v>
      </c>
      <c r="Q21" s="7">
        <v>0</v>
      </c>
      <c r="R21" s="7">
        <v>67.3</v>
      </c>
      <c r="S21" s="7">
        <v>73.31</v>
      </c>
      <c r="T21" s="7">
        <v>80.59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176.03811258278145</v>
      </c>
      <c r="E24" s="7">
        <v>173.71369276218613</v>
      </c>
      <c r="F24" s="7">
        <v>0</v>
      </c>
      <c r="G24" s="7">
        <v>0</v>
      </c>
      <c r="H24" s="7">
        <v>0</v>
      </c>
      <c r="I24" s="7">
        <v>0</v>
      </c>
      <c r="J24" s="7">
        <v>283.64999999999998</v>
      </c>
      <c r="K24" s="7">
        <v>0</v>
      </c>
      <c r="L24" s="7">
        <v>346.23</v>
      </c>
      <c r="M24" s="7">
        <v>294.77688000000006</v>
      </c>
      <c r="N24" s="7">
        <v>287.72514276116897</v>
      </c>
      <c r="O24" s="7">
        <v>310.28567831527545</v>
      </c>
      <c r="P24" s="7">
        <v>293.66750000000002</v>
      </c>
      <c r="Q24" s="7">
        <v>273.0504038772213</v>
      </c>
      <c r="R24" s="7">
        <v>298.22505461767622</v>
      </c>
      <c r="S24" s="7">
        <v>323.65514563106797</v>
      </c>
      <c r="T24" s="7">
        <v>343.42291882556134</v>
      </c>
      <c r="U24" s="7">
        <v>368.89238278741163</v>
      </c>
      <c r="V24" s="7">
        <v>365.67378046837666</v>
      </c>
      <c r="W24" s="7">
        <v>378.81000000000006</v>
      </c>
      <c r="X24" s="7">
        <v>0</v>
      </c>
      <c r="Y24" s="7">
        <v>0</v>
      </c>
      <c r="Z24" s="7">
        <v>281.62802535348612</v>
      </c>
      <c r="AA24" s="8">
        <v>195.00521126760563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35.346090225563913</v>
      </c>
      <c r="G25" s="7">
        <v>39.185166395159413</v>
      </c>
      <c r="H25" s="7">
        <v>46.619460916442058</v>
      </c>
      <c r="I25" s="7">
        <v>53.881004157339298</v>
      </c>
      <c r="J25" s="7">
        <v>0</v>
      </c>
      <c r="K25" s="7">
        <v>72.485932203389822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115.98</v>
      </c>
      <c r="Y25" s="7">
        <v>81.868628302569675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255.06222222222226</v>
      </c>
      <c r="Q28" s="7">
        <v>243.10617937574082</v>
      </c>
      <c r="R28" s="7">
        <v>244.28859424920131</v>
      </c>
      <c r="S28" s="7">
        <v>262.70274074074075</v>
      </c>
      <c r="T28" s="7">
        <v>310.69999999999993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292.43</v>
      </c>
      <c r="AA28" s="8">
        <v>247.64</v>
      </c>
    </row>
    <row r="29" spans="1:27" x14ac:dyDescent="0.25">
      <c r="B29" s="66"/>
      <c r="C29" s="6" t="s">
        <v>27</v>
      </c>
      <c r="D29" s="7">
        <v>46.438569711538463</v>
      </c>
      <c r="E29" s="7">
        <v>41.590956937799049</v>
      </c>
      <c r="F29" s="7">
        <v>34.57</v>
      </c>
      <c r="G29" s="7">
        <v>34.57</v>
      </c>
      <c r="H29" s="7">
        <v>34.880000000000003</v>
      </c>
      <c r="I29" s="7">
        <v>39.31</v>
      </c>
      <c r="J29" s="7">
        <v>73.5</v>
      </c>
      <c r="K29" s="7">
        <v>74.403230803275065</v>
      </c>
      <c r="L29" s="7">
        <v>95.702649270234403</v>
      </c>
      <c r="M29" s="7">
        <v>66.965529888908478</v>
      </c>
      <c r="N29" s="7">
        <v>56.66</v>
      </c>
      <c r="O29" s="7">
        <v>62.968830083565464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133.43</v>
      </c>
      <c r="V29" s="7">
        <v>127.5</v>
      </c>
      <c r="W29" s="7">
        <v>120.49</v>
      </c>
      <c r="X29" s="7">
        <v>113.95999999999998</v>
      </c>
      <c r="Y29" s="7">
        <v>106.91</v>
      </c>
      <c r="Z29" s="7">
        <v>0</v>
      </c>
      <c r="AA29" s="8">
        <v>0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255.15000000000003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346.5</v>
      </c>
      <c r="N32" s="7">
        <v>311.69403326403324</v>
      </c>
      <c r="O32" s="7">
        <v>291.068822218094</v>
      </c>
      <c r="P32" s="7">
        <v>279.50339483394828</v>
      </c>
      <c r="Q32" s="7">
        <v>250.60273030838735</v>
      </c>
      <c r="R32" s="7">
        <v>228.44892349356803</v>
      </c>
      <c r="S32" s="7">
        <v>237.29542831379621</v>
      </c>
      <c r="T32" s="7">
        <v>271.75619479048692</v>
      </c>
      <c r="U32" s="7">
        <v>286.69916401635618</v>
      </c>
      <c r="V32" s="7">
        <v>254.61535660091047</v>
      </c>
      <c r="W32" s="7">
        <v>244.72467447623342</v>
      </c>
      <c r="X32" s="7">
        <v>214.09168831168836</v>
      </c>
      <c r="Y32" s="7">
        <v>202.81714285714287</v>
      </c>
      <c r="Z32" s="7">
        <v>208.41276771004945</v>
      </c>
      <c r="AA32" s="8">
        <v>232.37999999999997</v>
      </c>
    </row>
    <row r="33" spans="1:27" x14ac:dyDescent="0.25">
      <c r="B33" s="66"/>
      <c r="C33" s="6" t="s">
        <v>27</v>
      </c>
      <c r="D33" s="7">
        <v>0</v>
      </c>
      <c r="E33" s="7">
        <v>46.845000000000006</v>
      </c>
      <c r="F33" s="7">
        <v>51.76906370656372</v>
      </c>
      <c r="G33" s="7">
        <v>48.335483870967742</v>
      </c>
      <c r="H33" s="7">
        <v>48.010000000000005</v>
      </c>
      <c r="I33" s="7">
        <v>46.300869565217397</v>
      </c>
      <c r="J33" s="7">
        <v>56.479245283018869</v>
      </c>
      <c r="K33" s="7">
        <v>64.677573221757314</v>
      </c>
      <c r="L33" s="7">
        <v>64.785000000000011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175.98</v>
      </c>
      <c r="E36" s="7">
        <v>187.88</v>
      </c>
      <c r="F36" s="7">
        <v>180.03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298.44134589502016</v>
      </c>
      <c r="Q36" s="7">
        <v>225.37101862239174</v>
      </c>
      <c r="R36" s="7">
        <v>231.87050615595078</v>
      </c>
      <c r="S36" s="7">
        <v>257.17479413817165</v>
      </c>
      <c r="T36" s="7">
        <v>302.20697160883287</v>
      </c>
      <c r="U36" s="7">
        <v>346.93886075949365</v>
      </c>
      <c r="V36" s="7">
        <v>329.75</v>
      </c>
      <c r="W36" s="7">
        <v>315.82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0</v>
      </c>
      <c r="G37" s="7">
        <v>36.31</v>
      </c>
      <c r="H37" s="7">
        <v>0</v>
      </c>
      <c r="I37" s="7">
        <v>0</v>
      </c>
      <c r="J37" s="7">
        <v>39.994193548387095</v>
      </c>
      <c r="K37" s="7">
        <v>70.27</v>
      </c>
      <c r="L37" s="7">
        <v>87.79</v>
      </c>
      <c r="M37" s="7">
        <v>63.331930263918316</v>
      </c>
      <c r="N37" s="7">
        <v>57.702766952455185</v>
      </c>
      <c r="O37" s="7">
        <v>65.67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87.607680198840086</v>
      </c>
      <c r="Y37" s="7">
        <v>65.56725006051802</v>
      </c>
      <c r="Z37" s="7">
        <v>64.760000000000005</v>
      </c>
      <c r="AA37" s="8">
        <v>74.875497261458648</v>
      </c>
    </row>
    <row r="38" spans="1:27" x14ac:dyDescent="0.25">
      <c r="B38" s="66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31.26</v>
      </c>
      <c r="I38" s="7">
        <v>58.66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93.77</v>
      </c>
      <c r="I39" s="10">
        <v>175.98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438.38517598343685</v>
      </c>
      <c r="M40" s="7">
        <v>424.59125475285168</v>
      </c>
      <c r="N40" s="7">
        <v>417.55301918545939</v>
      </c>
      <c r="O40" s="7">
        <v>416.89620013522648</v>
      </c>
      <c r="P40" s="7">
        <v>403.4962089300758</v>
      </c>
      <c r="Q40" s="7">
        <v>399.4346711635751</v>
      </c>
      <c r="R40" s="7">
        <v>403.3261486486486</v>
      </c>
      <c r="S40" s="7">
        <v>398.39</v>
      </c>
      <c r="T40" s="7">
        <v>393.55</v>
      </c>
      <c r="U40" s="7">
        <v>0</v>
      </c>
      <c r="V40" s="7">
        <v>0</v>
      </c>
      <c r="W40" s="7">
        <v>442.46999999999997</v>
      </c>
      <c r="X40" s="7">
        <v>401.18</v>
      </c>
      <c r="Y40" s="7">
        <v>0</v>
      </c>
      <c r="Z40" s="7">
        <v>304.42591240875907</v>
      </c>
      <c r="AA40" s="8">
        <v>266.61769799122601</v>
      </c>
    </row>
    <row r="41" spans="1:27" x14ac:dyDescent="0.25">
      <c r="B41" s="66"/>
      <c r="C41" s="6" t="s">
        <v>27</v>
      </c>
      <c r="D41" s="7">
        <v>67.859563745769094</v>
      </c>
      <c r="E41" s="7">
        <v>57.56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157.74000000000004</v>
      </c>
      <c r="V41" s="7">
        <v>155.41</v>
      </c>
      <c r="W41" s="7">
        <v>0</v>
      </c>
      <c r="X41" s="7">
        <v>0</v>
      </c>
      <c r="Y41" s="7">
        <v>82.437365269461083</v>
      </c>
      <c r="Z41" s="7">
        <v>0</v>
      </c>
      <c r="AA41" s="8">
        <v>0</v>
      </c>
    </row>
    <row r="42" spans="1:27" x14ac:dyDescent="0.25">
      <c r="B42" s="66"/>
      <c r="C42" s="6" t="s">
        <v>28</v>
      </c>
      <c r="D42" s="7">
        <v>0</v>
      </c>
      <c r="E42" s="7">
        <v>0</v>
      </c>
      <c r="F42" s="7">
        <v>97.96</v>
      </c>
      <c r="G42" s="7">
        <v>93.33</v>
      </c>
      <c r="H42" s="7">
        <v>89.02</v>
      </c>
      <c r="I42" s="7">
        <v>95.83</v>
      </c>
      <c r="J42" s="7">
        <v>118.72</v>
      </c>
      <c r="K42" s="7">
        <v>149.97999999999999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0</v>
      </c>
      <c r="F43" s="10">
        <v>293.87</v>
      </c>
      <c r="G43" s="10">
        <v>279.99</v>
      </c>
      <c r="H43" s="10">
        <v>267.06</v>
      </c>
      <c r="I43" s="10">
        <v>287.48</v>
      </c>
      <c r="J43" s="10">
        <v>356.16</v>
      </c>
      <c r="K43" s="10">
        <v>449.93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297.81656013456683</v>
      </c>
      <c r="E44" s="7">
        <v>285.62866607381062</v>
      </c>
      <c r="F44" s="7">
        <v>256.875</v>
      </c>
      <c r="G44" s="7">
        <v>250.89499999999998</v>
      </c>
      <c r="H44" s="7">
        <v>253.36500000000001</v>
      </c>
      <c r="I44" s="7">
        <v>269.60384406165008</v>
      </c>
      <c r="J44" s="7">
        <v>334.79431467606872</v>
      </c>
      <c r="K44" s="7">
        <v>415.06307560137452</v>
      </c>
      <c r="L44" s="7">
        <v>410.62671717171713</v>
      </c>
      <c r="M44" s="7">
        <v>412.1360427135678</v>
      </c>
      <c r="N44" s="7">
        <v>388.6699099099099</v>
      </c>
      <c r="O44" s="7">
        <v>373.72586505190316</v>
      </c>
      <c r="P44" s="7">
        <v>346.15224410469028</v>
      </c>
      <c r="Q44" s="7">
        <v>342.5603925336261</v>
      </c>
      <c r="R44" s="7">
        <v>361.32556709597009</v>
      </c>
      <c r="S44" s="7">
        <v>393.67026688907424</v>
      </c>
      <c r="T44" s="7">
        <v>410.51159865376525</v>
      </c>
      <c r="U44" s="7">
        <v>447.79567979669639</v>
      </c>
      <c r="V44" s="7">
        <v>438.45231516056759</v>
      </c>
      <c r="W44" s="7">
        <v>402.30207125103561</v>
      </c>
      <c r="X44" s="7">
        <v>0</v>
      </c>
      <c r="Y44" s="7">
        <v>0</v>
      </c>
      <c r="Z44" s="7">
        <v>331.79591597459694</v>
      </c>
      <c r="AA44" s="8">
        <v>289.68626940830882</v>
      </c>
    </row>
    <row r="45" spans="1:27" x14ac:dyDescent="0.25">
      <c r="B45" s="66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142.66999999999999</v>
      </c>
      <c r="Y45" s="7">
        <v>78.3908184679958</v>
      </c>
      <c r="Z45" s="7">
        <v>0</v>
      </c>
      <c r="AA45" s="8">
        <v>0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264.68769335142468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352.36158590308372</v>
      </c>
      <c r="K48" s="7">
        <v>382.50203592814364</v>
      </c>
      <c r="L48" s="7">
        <v>424.22127429805619</v>
      </c>
      <c r="M48" s="7">
        <v>414.07579734929453</v>
      </c>
      <c r="N48" s="7">
        <v>380.93117283950613</v>
      </c>
      <c r="O48" s="7">
        <v>347.10788578371807</v>
      </c>
      <c r="P48" s="7">
        <v>337.16067269643867</v>
      </c>
      <c r="Q48" s="7">
        <v>301.69499999999999</v>
      </c>
      <c r="R48" s="7">
        <v>0</v>
      </c>
      <c r="S48" s="7">
        <v>0</v>
      </c>
      <c r="T48" s="7">
        <v>0</v>
      </c>
      <c r="U48" s="7">
        <v>0</v>
      </c>
      <c r="V48" s="7">
        <v>428.96</v>
      </c>
      <c r="W48" s="7">
        <v>403.55</v>
      </c>
      <c r="X48" s="7">
        <v>359.9</v>
      </c>
      <c r="Y48" s="7">
        <v>0</v>
      </c>
      <c r="Z48" s="7">
        <v>281.28600827300932</v>
      </c>
      <c r="AA48" s="8">
        <v>254.5595989650711</v>
      </c>
    </row>
    <row r="49" spans="1:27" x14ac:dyDescent="0.25">
      <c r="B49" s="66"/>
      <c r="C49" s="6" t="s">
        <v>27</v>
      </c>
      <c r="D49" s="7">
        <v>0</v>
      </c>
      <c r="E49" s="7">
        <v>91.99</v>
      </c>
      <c r="F49" s="7">
        <v>54.926296296296293</v>
      </c>
      <c r="G49" s="7">
        <v>53.23</v>
      </c>
      <c r="H49" s="7">
        <v>53.510540540540539</v>
      </c>
      <c r="I49" s="7">
        <v>58.060909090909099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81.783534224705633</v>
      </c>
      <c r="S49" s="7">
        <v>74.170045836516422</v>
      </c>
      <c r="T49" s="7">
        <v>79.89581777445855</v>
      </c>
      <c r="U49" s="7">
        <v>85.456363636363633</v>
      </c>
      <c r="V49" s="7">
        <v>0</v>
      </c>
      <c r="W49" s="7">
        <v>0</v>
      </c>
      <c r="X49" s="7">
        <v>0</v>
      </c>
      <c r="Y49" s="7">
        <v>100.04</v>
      </c>
      <c r="Z49" s="7">
        <v>0</v>
      </c>
      <c r="AA49" s="8">
        <v>0</v>
      </c>
    </row>
    <row r="50" spans="1:27" x14ac:dyDescent="0.25">
      <c r="B50" s="66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254.65800000000002</v>
      </c>
      <c r="E52" s="7">
        <v>253.64999999999998</v>
      </c>
      <c r="F52" s="7">
        <v>212.05500000000001</v>
      </c>
      <c r="G52" s="7">
        <v>208.125</v>
      </c>
      <c r="H52" s="7">
        <v>211.27071428571429</v>
      </c>
      <c r="I52" s="7">
        <v>257.70500000000004</v>
      </c>
      <c r="J52" s="7">
        <v>325.63139966273184</v>
      </c>
      <c r="K52" s="7">
        <v>395.45876923076918</v>
      </c>
      <c r="L52" s="7">
        <v>408.29898531375164</v>
      </c>
      <c r="M52" s="7">
        <v>365.13022066198596</v>
      </c>
      <c r="N52" s="7">
        <v>326.77971695272515</v>
      </c>
      <c r="O52" s="7">
        <v>314.85152342538009</v>
      </c>
      <c r="P52" s="7">
        <v>263.48097927671677</v>
      </c>
      <c r="Q52" s="7">
        <v>286.31103920348477</v>
      </c>
      <c r="R52" s="7">
        <v>0</v>
      </c>
      <c r="S52" s="7">
        <v>0</v>
      </c>
      <c r="T52" s="7">
        <v>395.61177489177487</v>
      </c>
      <c r="U52" s="7">
        <v>397.32295205083761</v>
      </c>
      <c r="V52" s="7">
        <v>377.11987043125123</v>
      </c>
      <c r="W52" s="7">
        <v>362.2872999725048</v>
      </c>
      <c r="X52" s="7">
        <v>300.27189589504866</v>
      </c>
      <c r="Y52" s="7">
        <v>263.66046354825113</v>
      </c>
      <c r="Z52" s="7">
        <v>251.23382867960245</v>
      </c>
      <c r="AA52" s="8">
        <v>206.64774250440919</v>
      </c>
    </row>
    <row r="53" spans="1:27" x14ac:dyDescent="0.25">
      <c r="B53" s="66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84.869906878942629</v>
      </c>
      <c r="S53" s="7">
        <v>83.614631134221653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206.73620098039217</v>
      </c>
      <c r="E56" s="7">
        <v>234.29271708683473</v>
      </c>
      <c r="F56" s="7">
        <v>226.03207048458151</v>
      </c>
      <c r="G56" s="7">
        <v>225.49457858769935</v>
      </c>
      <c r="H56" s="7">
        <v>227.67379012771832</v>
      </c>
      <c r="I56" s="7">
        <v>220.75579354251934</v>
      </c>
      <c r="J56" s="7">
        <v>310.42864596808965</v>
      </c>
      <c r="K56" s="7">
        <v>370.62157894736845</v>
      </c>
      <c r="L56" s="7">
        <v>381.97658312447788</v>
      </c>
      <c r="M56" s="7">
        <v>325.64577198148925</v>
      </c>
      <c r="N56" s="7">
        <v>273.52888416578111</v>
      </c>
      <c r="O56" s="7">
        <v>255.72331406153214</v>
      </c>
      <c r="P56" s="7">
        <v>246.68938144329888</v>
      </c>
      <c r="Q56" s="7">
        <v>243.09695652173912</v>
      </c>
      <c r="R56" s="7">
        <v>251.95749999999998</v>
      </c>
      <c r="S56" s="7">
        <v>0</v>
      </c>
      <c r="T56" s="7">
        <v>355.40778365667256</v>
      </c>
      <c r="U56" s="7">
        <v>379.19887230514098</v>
      </c>
      <c r="V56" s="7">
        <v>363.96941206807628</v>
      </c>
      <c r="W56" s="7">
        <v>333.36766909469304</v>
      </c>
      <c r="X56" s="7">
        <v>314.28873810508895</v>
      </c>
      <c r="Y56" s="7">
        <v>293.59022877478395</v>
      </c>
      <c r="Z56" s="7">
        <v>259.67750000000001</v>
      </c>
      <c r="AA56" s="8">
        <v>269.29959319219591</v>
      </c>
    </row>
    <row r="57" spans="1:27" x14ac:dyDescent="0.25">
      <c r="B57" s="66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120.77999999999999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6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324.54985428051003</v>
      </c>
      <c r="E60" s="7">
        <v>252.05726591760302</v>
      </c>
      <c r="F60" s="7">
        <v>263.07526992287916</v>
      </c>
      <c r="G60" s="7">
        <v>258.31331905781582</v>
      </c>
      <c r="H60" s="7">
        <v>260.77901785714283</v>
      </c>
      <c r="I60" s="7">
        <v>247.74052631578945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6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57.085000000000001</v>
      </c>
      <c r="K61" s="7">
        <v>62.135000000000005</v>
      </c>
      <c r="L61" s="7">
        <v>64.60499999999999</v>
      </c>
      <c r="M61" s="7">
        <v>69.00500000000001</v>
      </c>
      <c r="N61" s="7">
        <v>73.238074099368276</v>
      </c>
      <c r="O61" s="7">
        <v>74.223149752475251</v>
      </c>
      <c r="P61" s="7">
        <v>71.89095873409866</v>
      </c>
      <c r="Q61" s="7">
        <v>69.008062015503882</v>
      </c>
      <c r="R61" s="7">
        <v>70.020652173913035</v>
      </c>
      <c r="S61" s="7">
        <v>73.828964662120271</v>
      </c>
      <c r="T61" s="7">
        <v>78.060713620850109</v>
      </c>
      <c r="U61" s="7">
        <v>96.838915470494413</v>
      </c>
      <c r="V61" s="7">
        <v>102.35245767659079</v>
      </c>
      <c r="W61" s="7">
        <v>83.9024798567592</v>
      </c>
      <c r="X61" s="7">
        <v>82.886246803069056</v>
      </c>
      <c r="Y61" s="7">
        <v>75.350483378834099</v>
      </c>
      <c r="Z61" s="7">
        <v>74.070295489891137</v>
      </c>
      <c r="AA61" s="8">
        <v>65.171054287962235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301.20316622691291</v>
      </c>
      <c r="F64" s="7">
        <v>271.91391921881933</v>
      </c>
      <c r="G64" s="7">
        <v>264.65210633946828</v>
      </c>
      <c r="H64" s="7">
        <v>248.67397234144016</v>
      </c>
      <c r="I64" s="7">
        <v>223.94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314.24</v>
      </c>
      <c r="Z64" s="7">
        <v>256.91049180327866</v>
      </c>
      <c r="AA64" s="8">
        <v>223.5606155861166</v>
      </c>
    </row>
    <row r="65" spans="1:27" x14ac:dyDescent="0.25">
      <c r="B65" s="66"/>
      <c r="C65" s="6" t="s">
        <v>27</v>
      </c>
      <c r="D65" s="7">
        <v>71.669559495521838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52.5</v>
      </c>
      <c r="K65" s="7">
        <v>57.570000000000007</v>
      </c>
      <c r="L65" s="7">
        <v>67.479674796747972</v>
      </c>
      <c r="M65" s="7">
        <v>68.064960577084392</v>
      </c>
      <c r="N65" s="7">
        <v>67.926401477005712</v>
      </c>
      <c r="O65" s="7">
        <v>67.933566996478291</v>
      </c>
      <c r="P65" s="7">
        <v>65.834037558685438</v>
      </c>
      <c r="Q65" s="7">
        <v>62.673239979875902</v>
      </c>
      <c r="R65" s="7">
        <v>63.768212309240312</v>
      </c>
      <c r="S65" s="7">
        <v>76.488795706138887</v>
      </c>
      <c r="T65" s="7">
        <v>84.068567941415779</v>
      </c>
      <c r="U65" s="7">
        <v>80.89</v>
      </c>
      <c r="V65" s="7">
        <v>82.435255474452546</v>
      </c>
      <c r="W65" s="7">
        <v>87.848669527896988</v>
      </c>
      <c r="X65" s="7">
        <v>127.45</v>
      </c>
      <c r="Y65" s="7">
        <v>0</v>
      </c>
      <c r="Z65" s="7">
        <v>0</v>
      </c>
      <c r="AA65" s="8">
        <v>0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185.75</v>
      </c>
      <c r="F68" s="7">
        <v>169.5</v>
      </c>
      <c r="G68" s="7">
        <v>0</v>
      </c>
      <c r="H68" s="7">
        <v>170.18</v>
      </c>
      <c r="I68" s="7">
        <v>183.55</v>
      </c>
      <c r="J68" s="7">
        <v>0</v>
      </c>
      <c r="K68" s="7">
        <v>406.05270042194093</v>
      </c>
      <c r="L68" s="7">
        <v>416.98133735979292</v>
      </c>
      <c r="M68" s="7">
        <v>387.99943722943721</v>
      </c>
      <c r="N68" s="7">
        <v>317.49733418913138</v>
      </c>
      <c r="O68" s="7">
        <v>306.9225692373243</v>
      </c>
      <c r="P68" s="7">
        <v>304.31049069373944</v>
      </c>
      <c r="Q68" s="7">
        <v>285.60465155331656</v>
      </c>
      <c r="R68" s="7">
        <v>307.50541161721685</v>
      </c>
      <c r="S68" s="7">
        <v>314.60561228905232</v>
      </c>
      <c r="T68" s="7">
        <v>367.46641337386018</v>
      </c>
      <c r="U68" s="7">
        <v>365.58606060606058</v>
      </c>
      <c r="V68" s="7">
        <v>375.47676767676774</v>
      </c>
      <c r="W68" s="7">
        <v>352.34915927334174</v>
      </c>
      <c r="X68" s="7">
        <v>324.84456294667399</v>
      </c>
      <c r="Y68" s="7">
        <v>292.44</v>
      </c>
      <c r="Z68" s="7">
        <v>285.78249070631972</v>
      </c>
      <c r="AA68" s="8">
        <v>264.58444076770348</v>
      </c>
    </row>
    <row r="69" spans="1:27" x14ac:dyDescent="0.25">
      <c r="B69" s="66"/>
      <c r="C69" s="6" t="s">
        <v>27</v>
      </c>
      <c r="D69" s="7">
        <v>64.290000000000006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75.48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60.51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181.53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258.48974102848683</v>
      </c>
      <c r="E72" s="7">
        <v>276.57399014778321</v>
      </c>
      <c r="F72" s="7">
        <v>261.9209330045212</v>
      </c>
      <c r="G72" s="7">
        <v>258.44062976466688</v>
      </c>
      <c r="H72" s="7">
        <v>252.18500000000003</v>
      </c>
      <c r="I72" s="7">
        <v>266.57983606557377</v>
      </c>
      <c r="J72" s="7">
        <v>318.74510869565216</v>
      </c>
      <c r="K72" s="7">
        <v>385.10255813953489</v>
      </c>
      <c r="L72" s="7">
        <v>409.32561198392403</v>
      </c>
      <c r="M72" s="7">
        <v>411.37860465116279</v>
      </c>
      <c r="N72" s="7">
        <v>403.07453001819283</v>
      </c>
      <c r="O72" s="7">
        <v>364.2660372194855</v>
      </c>
      <c r="P72" s="7">
        <v>341.82088452088453</v>
      </c>
      <c r="Q72" s="7">
        <v>340.92147426981921</v>
      </c>
      <c r="R72" s="7">
        <v>344.04748841129373</v>
      </c>
      <c r="S72" s="7">
        <v>347.80319874695442</v>
      </c>
      <c r="T72" s="7">
        <v>359.02025014889824</v>
      </c>
      <c r="U72" s="7">
        <v>394.05117622781677</v>
      </c>
      <c r="V72" s="7">
        <v>383.35082862523541</v>
      </c>
      <c r="W72" s="7">
        <v>356.63309143686502</v>
      </c>
      <c r="X72" s="7">
        <v>344.05551378446114</v>
      </c>
      <c r="Y72" s="7">
        <v>342.26</v>
      </c>
      <c r="Z72" s="7">
        <v>285.68461412151066</v>
      </c>
      <c r="AA72" s="8">
        <v>260.74205020920505</v>
      </c>
    </row>
    <row r="73" spans="1:27" x14ac:dyDescent="0.25">
      <c r="B73" s="66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0</v>
      </c>
      <c r="E76" s="7">
        <v>244.88735537190084</v>
      </c>
      <c r="F76" s="7">
        <v>261.05</v>
      </c>
      <c r="G76" s="7">
        <v>253.85</v>
      </c>
      <c r="H76" s="7">
        <v>226.93689883913763</v>
      </c>
      <c r="I76" s="7">
        <v>226.39499999999998</v>
      </c>
      <c r="J76" s="7">
        <v>289.64</v>
      </c>
      <c r="K76" s="7">
        <v>380.39750618505695</v>
      </c>
      <c r="L76" s="7">
        <v>387.9823845886844</v>
      </c>
      <c r="M76" s="7">
        <v>351.81332519829158</v>
      </c>
      <c r="N76" s="7">
        <v>292.49736144007579</v>
      </c>
      <c r="O76" s="7">
        <v>255.32684526790186</v>
      </c>
      <c r="P76" s="7">
        <v>252.01625000000001</v>
      </c>
      <c r="Q76" s="7">
        <v>0</v>
      </c>
      <c r="R76" s="7">
        <v>0</v>
      </c>
      <c r="S76" s="7">
        <v>0</v>
      </c>
      <c r="T76" s="7">
        <v>427.85</v>
      </c>
      <c r="U76" s="7">
        <v>466.31</v>
      </c>
      <c r="V76" s="7">
        <v>464.28000000000003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55.1347859922179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67.141404682274256</v>
      </c>
      <c r="R77" s="7">
        <v>54.416399999999996</v>
      </c>
      <c r="S77" s="7">
        <v>75.196363636363643</v>
      </c>
      <c r="T77" s="7">
        <v>0</v>
      </c>
      <c r="U77" s="7">
        <v>0</v>
      </c>
      <c r="V77" s="7">
        <v>0</v>
      </c>
      <c r="W77" s="7">
        <v>150.43</v>
      </c>
      <c r="X77" s="7">
        <v>130.82</v>
      </c>
      <c r="Y77" s="7">
        <v>81.598507795100218</v>
      </c>
      <c r="Z77" s="7">
        <v>71.934679665738159</v>
      </c>
      <c r="AA77" s="8">
        <v>97.539999999999992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0</v>
      </c>
      <c r="E80" s="7">
        <v>225.76706906232454</v>
      </c>
      <c r="F80" s="7">
        <v>198.26</v>
      </c>
      <c r="G80" s="7">
        <v>188.6</v>
      </c>
      <c r="H80" s="7">
        <v>200.4</v>
      </c>
      <c r="I80" s="7">
        <v>257.89</v>
      </c>
      <c r="J80" s="7">
        <v>354.08</v>
      </c>
      <c r="K80" s="7">
        <v>0</v>
      </c>
      <c r="L80" s="7">
        <v>379.23</v>
      </c>
      <c r="M80" s="7">
        <v>363.19155672823223</v>
      </c>
      <c r="N80" s="7">
        <v>273.19183486238535</v>
      </c>
      <c r="O80" s="7">
        <v>240.5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372.77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217.62000000000003</v>
      </c>
    </row>
    <row r="81" spans="1:27" x14ac:dyDescent="0.25">
      <c r="B81" s="66"/>
      <c r="C81" s="6" t="s">
        <v>27</v>
      </c>
      <c r="D81" s="7">
        <v>61.681818181818194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131.43</v>
      </c>
      <c r="L81" s="7">
        <v>0</v>
      </c>
      <c r="M81" s="7">
        <v>0</v>
      </c>
      <c r="N81" s="7">
        <v>0</v>
      </c>
      <c r="O81" s="7">
        <v>0</v>
      </c>
      <c r="P81" s="7">
        <v>85.38</v>
      </c>
      <c r="Q81" s="7">
        <v>82.54</v>
      </c>
      <c r="R81" s="7">
        <v>67.714950495049521</v>
      </c>
      <c r="S81" s="7">
        <v>65.97</v>
      </c>
      <c r="T81" s="7">
        <v>69.36</v>
      </c>
      <c r="U81" s="7">
        <v>0</v>
      </c>
      <c r="V81" s="7">
        <v>105.87</v>
      </c>
      <c r="W81" s="7">
        <v>102.82</v>
      </c>
      <c r="X81" s="7">
        <v>90.759999999999991</v>
      </c>
      <c r="Y81" s="7">
        <v>61.730245398773008</v>
      </c>
      <c r="Z81" s="7">
        <v>77.27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214.67</v>
      </c>
      <c r="E84" s="7">
        <v>206.29506950122646</v>
      </c>
      <c r="F84" s="7">
        <v>182.5423498694517</v>
      </c>
      <c r="G84" s="7">
        <v>186.96455445544555</v>
      </c>
      <c r="H84" s="7">
        <v>217.5989029535865</v>
      </c>
      <c r="I84" s="7">
        <v>252.02106636415198</v>
      </c>
      <c r="J84" s="7">
        <v>335.67040567951318</v>
      </c>
      <c r="K84" s="7">
        <v>362.75300957107413</v>
      </c>
      <c r="L84" s="7">
        <v>363.68025734181043</v>
      </c>
      <c r="M84" s="7">
        <v>320.69875379939214</v>
      </c>
      <c r="N84" s="7">
        <v>291.02314309009375</v>
      </c>
      <c r="O84" s="7">
        <v>282.74856574365782</v>
      </c>
      <c r="P84" s="7">
        <v>261.81231630701996</v>
      </c>
      <c r="Q84" s="7">
        <v>236.0348704030398</v>
      </c>
      <c r="R84" s="7">
        <v>238.8729207119741</v>
      </c>
      <c r="S84" s="7">
        <v>286.27270931730362</v>
      </c>
      <c r="T84" s="7">
        <v>343.76932699002089</v>
      </c>
      <c r="U84" s="7">
        <v>369.97714788732389</v>
      </c>
      <c r="V84" s="7">
        <v>365.40121020784005</v>
      </c>
      <c r="W84" s="7">
        <v>368.87206296603148</v>
      </c>
      <c r="X84" s="7">
        <v>338.12583869082414</v>
      </c>
      <c r="Y84" s="7">
        <v>325.51945233265718</v>
      </c>
      <c r="Z84" s="7">
        <v>302.60230524642287</v>
      </c>
      <c r="AA84" s="8">
        <v>269.66741576325813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254.96167420814479</v>
      </c>
      <c r="E88" s="7">
        <v>248.81999999999996</v>
      </c>
      <c r="F88" s="7">
        <v>235.2575886524823</v>
      </c>
      <c r="G88" s="7">
        <v>233.63561199000836</v>
      </c>
      <c r="H88" s="7">
        <v>228.31278331822301</v>
      </c>
      <c r="I88" s="7">
        <v>264.52999999999997</v>
      </c>
      <c r="J88" s="7">
        <v>226.12000000000003</v>
      </c>
      <c r="K88" s="7">
        <v>213</v>
      </c>
      <c r="L88" s="7">
        <v>0</v>
      </c>
      <c r="M88" s="7">
        <v>0</v>
      </c>
      <c r="N88" s="7">
        <v>319.13</v>
      </c>
      <c r="O88" s="7">
        <v>0</v>
      </c>
      <c r="P88" s="7">
        <v>0</v>
      </c>
      <c r="Q88" s="7">
        <v>245.87</v>
      </c>
      <c r="R88" s="7">
        <v>280.29000000000002</v>
      </c>
      <c r="S88" s="7">
        <v>294.74999999999994</v>
      </c>
      <c r="T88" s="7">
        <v>316.77</v>
      </c>
      <c r="U88" s="7">
        <v>353.79</v>
      </c>
      <c r="V88" s="7">
        <v>349.32</v>
      </c>
      <c r="W88" s="7">
        <v>331.65</v>
      </c>
      <c r="X88" s="7">
        <v>341.62999999999994</v>
      </c>
      <c r="Y88" s="7">
        <v>306.77999999999997</v>
      </c>
      <c r="Z88" s="7">
        <v>292.79000000000002</v>
      </c>
      <c r="AA88" s="8">
        <v>269.37</v>
      </c>
    </row>
    <row r="89" spans="1:27" x14ac:dyDescent="0.25">
      <c r="B89" s="66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104.75</v>
      </c>
      <c r="N89" s="7">
        <v>0</v>
      </c>
      <c r="O89" s="7">
        <v>104.82999999999998</v>
      </c>
      <c r="P89" s="7">
        <v>100.5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96.65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289.95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255.03035785288267</v>
      </c>
      <c r="E92" s="7">
        <v>260.54294268605645</v>
      </c>
      <c r="F92" s="7">
        <v>256.27771316661654</v>
      </c>
      <c r="G92" s="7">
        <v>248.09880382775125</v>
      </c>
      <c r="H92" s="7">
        <v>247.09117505995206</v>
      </c>
      <c r="I92" s="7">
        <v>233.34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293.80999999999995</v>
      </c>
      <c r="P92" s="7">
        <v>275.41765335529021</v>
      </c>
      <c r="Q92" s="7">
        <v>263.73173693086</v>
      </c>
      <c r="R92" s="7">
        <v>261.15722972972975</v>
      </c>
      <c r="S92" s="7">
        <v>279.72834179357022</v>
      </c>
      <c r="T92" s="7">
        <v>300.63088463528197</v>
      </c>
      <c r="U92" s="7">
        <v>390.54911004209254</v>
      </c>
      <c r="V92" s="7">
        <v>403.95077769049493</v>
      </c>
      <c r="W92" s="7">
        <v>359.44969442780115</v>
      </c>
      <c r="X92" s="7">
        <v>335.521484375</v>
      </c>
      <c r="Y92" s="7">
        <v>290.75860335195529</v>
      </c>
      <c r="Z92" s="7">
        <v>274.50719424460431</v>
      </c>
      <c r="AA92" s="8">
        <v>253.37438614900316</v>
      </c>
    </row>
    <row r="93" spans="1:27" x14ac:dyDescent="0.25">
      <c r="B93" s="66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51.320000000000007</v>
      </c>
      <c r="K93" s="7">
        <v>0</v>
      </c>
      <c r="L93" s="7">
        <v>62.111666666666665</v>
      </c>
      <c r="M93" s="7">
        <v>58.589999999999996</v>
      </c>
      <c r="N93" s="7">
        <v>97.670000000000016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88.17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264.5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240.57</v>
      </c>
      <c r="E96" s="7">
        <v>254.14363945578231</v>
      </c>
      <c r="F96" s="7">
        <v>246.23643664485425</v>
      </c>
      <c r="G96" s="7">
        <v>244.13129834254144</v>
      </c>
      <c r="H96" s="7">
        <v>230.88999999999996</v>
      </c>
      <c r="I96" s="7">
        <v>244.53000000000003</v>
      </c>
      <c r="J96" s="7">
        <v>316.67420065635258</v>
      </c>
      <c r="K96" s="7">
        <v>375.59917355371903</v>
      </c>
      <c r="L96" s="7">
        <v>425.17498757249371</v>
      </c>
      <c r="M96" s="7">
        <v>420.25888888888886</v>
      </c>
      <c r="N96" s="7">
        <v>391.21451044653827</v>
      </c>
      <c r="O96" s="7">
        <v>373.59552195405644</v>
      </c>
      <c r="P96" s="7">
        <v>340.03081507449605</v>
      </c>
      <c r="Q96" s="7">
        <v>332.09548876568425</v>
      </c>
      <c r="R96" s="7">
        <v>343.65738267836696</v>
      </c>
      <c r="S96" s="7">
        <v>348.93416243654821</v>
      </c>
      <c r="T96" s="7">
        <v>368.79349088453745</v>
      </c>
      <c r="U96" s="7">
        <v>425.15878504672907</v>
      </c>
      <c r="V96" s="7">
        <v>464.08341880341879</v>
      </c>
      <c r="W96" s="7">
        <v>446.54771260997069</v>
      </c>
      <c r="X96" s="7">
        <v>389.5533333333334</v>
      </c>
      <c r="Y96" s="7">
        <v>375</v>
      </c>
      <c r="Z96" s="7">
        <v>322.87125721901378</v>
      </c>
      <c r="AA96" s="8">
        <v>294.00788863109045</v>
      </c>
    </row>
    <row r="97" spans="1:27" x14ac:dyDescent="0.25">
      <c r="B97" s="66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280.76588235294111</v>
      </c>
      <c r="E100" s="7">
        <v>0</v>
      </c>
      <c r="F100" s="7">
        <v>264.86575757575758</v>
      </c>
      <c r="G100" s="7">
        <v>255.09</v>
      </c>
      <c r="H100" s="7">
        <v>258.54000000000002</v>
      </c>
      <c r="I100" s="7">
        <v>283</v>
      </c>
      <c r="J100" s="7">
        <v>363.93666666666667</v>
      </c>
      <c r="K100" s="7">
        <v>463.09694444444438</v>
      </c>
      <c r="L100" s="7">
        <v>527.98233511586454</v>
      </c>
      <c r="M100" s="7">
        <v>528.96266294876273</v>
      </c>
      <c r="N100" s="7">
        <v>497.77631193198482</v>
      </c>
      <c r="O100" s="7">
        <v>482.58860837438419</v>
      </c>
      <c r="P100" s="7">
        <v>447.56361363133442</v>
      </c>
      <c r="Q100" s="7">
        <v>415.58841125637048</v>
      </c>
      <c r="R100" s="7">
        <v>436.73883318140383</v>
      </c>
      <c r="S100" s="7">
        <v>443.57660455486541</v>
      </c>
      <c r="T100" s="7">
        <v>445.64959390862941</v>
      </c>
      <c r="U100" s="7">
        <v>519.64795333606219</v>
      </c>
      <c r="V100" s="7">
        <v>552.2623737666861</v>
      </c>
      <c r="W100" s="7">
        <v>522.04087405368193</v>
      </c>
      <c r="X100" s="7">
        <v>434.58097850937355</v>
      </c>
      <c r="Y100" s="7">
        <v>362.54915492957741</v>
      </c>
      <c r="Z100" s="7">
        <v>349.31262661955236</v>
      </c>
      <c r="AA100" s="8">
        <v>333.02435361216732</v>
      </c>
    </row>
    <row r="101" spans="1:27" x14ac:dyDescent="0.25">
      <c r="B101" s="66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6"/>
      <c r="C102" s="6" t="s">
        <v>28</v>
      </c>
      <c r="D102" s="7">
        <v>0</v>
      </c>
      <c r="E102" s="7">
        <v>106.45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319.35000000000002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318.30483870967743</v>
      </c>
      <c r="E104" s="7">
        <v>299.67500000000001</v>
      </c>
      <c r="F104" s="7">
        <v>285.2998360655738</v>
      </c>
      <c r="G104" s="7">
        <v>278.44983606557378</v>
      </c>
      <c r="H104" s="7">
        <v>276.79250000000002</v>
      </c>
      <c r="I104" s="7">
        <v>303.09937500000001</v>
      </c>
      <c r="J104" s="7">
        <v>383.57983606557377</v>
      </c>
      <c r="K104" s="7">
        <v>473.19983606557366</v>
      </c>
      <c r="L104" s="7">
        <v>493.71483870967739</v>
      </c>
      <c r="M104" s="7">
        <v>454.71301075268821</v>
      </c>
      <c r="N104" s="7">
        <v>425.4279050155348</v>
      </c>
      <c r="O104" s="7">
        <v>406.22677353062062</v>
      </c>
      <c r="P104" s="7">
        <v>400.71885284576831</v>
      </c>
      <c r="Q104" s="7">
        <v>400.3742678347935</v>
      </c>
      <c r="R104" s="7">
        <v>420.74430008382228</v>
      </c>
      <c r="S104" s="7">
        <v>428.78441988950277</v>
      </c>
      <c r="T104" s="7">
        <v>445.57304495335023</v>
      </c>
      <c r="U104" s="7">
        <v>523.32613778705638</v>
      </c>
      <c r="V104" s="7">
        <v>534.38361344537816</v>
      </c>
      <c r="W104" s="7">
        <v>498.61844301316154</v>
      </c>
      <c r="X104" s="7">
        <v>447.97414852752888</v>
      </c>
      <c r="Y104" s="7">
        <v>389.99166666666662</v>
      </c>
      <c r="Z104" s="7">
        <v>389.55454223794783</v>
      </c>
      <c r="AA104" s="8">
        <v>361.00242156074012</v>
      </c>
    </row>
    <row r="105" spans="1:27" x14ac:dyDescent="0.25">
      <c r="B105" s="66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6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235.14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404.96</v>
      </c>
      <c r="O108" s="7">
        <v>397.66999999999996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532.49</v>
      </c>
      <c r="V108" s="7">
        <v>0</v>
      </c>
      <c r="W108" s="7">
        <v>0</v>
      </c>
      <c r="X108" s="7">
        <v>0</v>
      </c>
      <c r="Y108" s="7">
        <v>0</v>
      </c>
      <c r="Z108" s="7">
        <v>299.96946058091282</v>
      </c>
      <c r="AA108" s="8">
        <v>200.83276347741622</v>
      </c>
    </row>
    <row r="109" spans="1:27" x14ac:dyDescent="0.25">
      <c r="B109" s="66"/>
      <c r="C109" s="6" t="s">
        <v>27</v>
      </c>
      <c r="D109" s="7">
        <v>0</v>
      </c>
      <c r="E109" s="7">
        <v>0</v>
      </c>
      <c r="F109" s="7">
        <v>0</v>
      </c>
      <c r="G109" s="7">
        <v>45.844000000000008</v>
      </c>
      <c r="H109" s="7">
        <v>55.663333333333327</v>
      </c>
      <c r="I109" s="7">
        <v>75.023333333333326</v>
      </c>
      <c r="J109" s="7">
        <v>90.49</v>
      </c>
      <c r="K109" s="7">
        <v>103.24</v>
      </c>
      <c r="L109" s="7">
        <v>109.51</v>
      </c>
      <c r="M109" s="7">
        <v>172.76</v>
      </c>
      <c r="N109" s="7">
        <v>0</v>
      </c>
      <c r="O109" s="7">
        <v>0</v>
      </c>
      <c r="P109" s="7">
        <v>128.79</v>
      </c>
      <c r="Q109" s="7">
        <v>73.506666666666675</v>
      </c>
      <c r="R109" s="7">
        <v>75.250440423352686</v>
      </c>
      <c r="S109" s="7">
        <v>86.985958107059716</v>
      </c>
      <c r="T109" s="7">
        <v>147.63999999999999</v>
      </c>
      <c r="U109" s="7">
        <v>0</v>
      </c>
      <c r="V109" s="7">
        <v>129.52609225413403</v>
      </c>
      <c r="W109" s="7">
        <v>94.086785714285725</v>
      </c>
      <c r="X109" s="7">
        <v>80.243316274309109</v>
      </c>
      <c r="Y109" s="7">
        <v>0</v>
      </c>
      <c r="Z109" s="7">
        <v>0</v>
      </c>
      <c r="AA109" s="8">
        <v>0</v>
      </c>
    </row>
    <row r="110" spans="1:27" x14ac:dyDescent="0.25">
      <c r="B110" s="66"/>
      <c r="C110" s="6" t="s">
        <v>28</v>
      </c>
      <c r="D110" s="7">
        <v>101.52</v>
      </c>
      <c r="E110" s="7">
        <v>0</v>
      </c>
      <c r="F110" s="7">
        <v>78.38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117.96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304.55</v>
      </c>
      <c r="E111" s="10">
        <v>0</v>
      </c>
      <c r="F111" s="10">
        <v>235.14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353.88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212.00916666666663</v>
      </c>
      <c r="E112" s="7">
        <v>222.22617433414044</v>
      </c>
      <c r="F112" s="7">
        <v>0</v>
      </c>
      <c r="G112" s="7">
        <v>0</v>
      </c>
      <c r="H112" s="7">
        <v>0</v>
      </c>
      <c r="I112" s="7">
        <v>0</v>
      </c>
      <c r="J112" s="7">
        <v>377.07</v>
      </c>
      <c r="K112" s="7">
        <v>412.41483870967744</v>
      </c>
      <c r="L112" s="7">
        <v>474.07882659191029</v>
      </c>
      <c r="M112" s="7">
        <v>414.38402061855669</v>
      </c>
      <c r="N112" s="7">
        <v>346.66861003861004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130.62</v>
      </c>
      <c r="P113" s="7">
        <v>90.160466988727862</v>
      </c>
      <c r="Q113" s="7">
        <v>73.816399999999987</v>
      </c>
      <c r="R113" s="7">
        <v>85.031837065887686</v>
      </c>
      <c r="S113" s="7">
        <v>92.349354838709672</v>
      </c>
      <c r="T113" s="7">
        <v>93.620384047267351</v>
      </c>
      <c r="U113" s="7">
        <v>109.15203685742</v>
      </c>
      <c r="V113" s="7">
        <v>100.95285962247776</v>
      </c>
      <c r="W113" s="7">
        <v>83.003888888888895</v>
      </c>
      <c r="X113" s="7">
        <v>78.258370183196476</v>
      </c>
      <c r="Y113" s="7">
        <v>67.999285714285719</v>
      </c>
      <c r="Z113" s="7">
        <v>74.356946513202431</v>
      </c>
      <c r="AA113" s="8">
        <v>47.05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82.07</v>
      </c>
      <c r="G114" s="7">
        <v>69.03</v>
      </c>
      <c r="H114" s="7">
        <v>73.62</v>
      </c>
      <c r="I114" s="7">
        <v>127.17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246.2</v>
      </c>
      <c r="G115" s="10">
        <v>207.08</v>
      </c>
      <c r="H115" s="10">
        <v>220.86</v>
      </c>
      <c r="I115" s="10">
        <v>381.5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194.95714285714286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47.30639053254437</v>
      </c>
      <c r="E117" s="7">
        <v>0</v>
      </c>
      <c r="F117" s="7">
        <v>39.616571428571426</v>
      </c>
      <c r="G117" s="7">
        <v>55.262771944561109</v>
      </c>
      <c r="H117" s="7">
        <v>53.015000000000008</v>
      </c>
      <c r="I117" s="7">
        <v>0</v>
      </c>
      <c r="J117" s="7">
        <v>0</v>
      </c>
      <c r="K117" s="7">
        <v>74.97</v>
      </c>
      <c r="L117" s="7">
        <v>0</v>
      </c>
      <c r="M117" s="7">
        <v>76.878599999999992</v>
      </c>
      <c r="N117" s="7">
        <v>79.821035598705507</v>
      </c>
      <c r="O117" s="7">
        <v>80.663650492142992</v>
      </c>
      <c r="P117" s="7">
        <v>78.954093679820332</v>
      </c>
      <c r="Q117" s="7">
        <v>76.510794160115523</v>
      </c>
      <c r="R117" s="7">
        <v>83.667265725288829</v>
      </c>
      <c r="S117" s="7">
        <v>95.491921844971188</v>
      </c>
      <c r="T117" s="7">
        <v>101.40052335848452</v>
      </c>
      <c r="U117" s="7">
        <v>100.42681252103669</v>
      </c>
      <c r="V117" s="7">
        <v>98.865048626514238</v>
      </c>
      <c r="W117" s="7">
        <v>98.011808873720156</v>
      </c>
      <c r="X117" s="7">
        <v>89.57348703170031</v>
      </c>
      <c r="Y117" s="7">
        <v>83.162828182120293</v>
      </c>
      <c r="Z117" s="7">
        <v>75.408368794326236</v>
      </c>
      <c r="AA117" s="8">
        <v>66.006399999999999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107.43</v>
      </c>
      <c r="J118" s="7">
        <v>113.91</v>
      </c>
      <c r="K118" s="7">
        <v>0</v>
      </c>
      <c r="L118" s="7">
        <v>133.94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322.29000000000002</v>
      </c>
      <c r="J119" s="10">
        <v>341.73</v>
      </c>
      <c r="K119" s="10">
        <v>0</v>
      </c>
      <c r="L119" s="10">
        <v>401.82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232.4</v>
      </c>
      <c r="F120" s="7">
        <v>224.49</v>
      </c>
      <c r="G120" s="7">
        <v>200.48</v>
      </c>
      <c r="H120" s="7">
        <v>171.19318289786221</v>
      </c>
      <c r="I120" s="7">
        <v>148.71</v>
      </c>
      <c r="J120" s="7">
        <v>142.08000000000001</v>
      </c>
      <c r="K120" s="7">
        <v>0</v>
      </c>
      <c r="L120" s="7">
        <v>0</v>
      </c>
      <c r="M120" s="7">
        <v>255.02</v>
      </c>
      <c r="N120" s="7">
        <v>141.02000000000001</v>
      </c>
      <c r="O120" s="7">
        <v>181.67</v>
      </c>
      <c r="P120" s="7">
        <v>134.16</v>
      </c>
      <c r="Q120" s="7">
        <v>132.68</v>
      </c>
      <c r="R120" s="7">
        <v>0</v>
      </c>
      <c r="S120" s="7">
        <v>0</v>
      </c>
      <c r="T120" s="7">
        <v>329.98362330407025</v>
      </c>
      <c r="U120" s="7">
        <v>446.43000000000006</v>
      </c>
      <c r="V120" s="7">
        <v>388.79240828657748</v>
      </c>
      <c r="W120" s="7">
        <v>337.62346273984832</v>
      </c>
      <c r="X120" s="7">
        <v>0</v>
      </c>
      <c r="Y120" s="7">
        <v>0</v>
      </c>
      <c r="Z120" s="7">
        <v>0</v>
      </c>
      <c r="AA120" s="8">
        <v>241.17</v>
      </c>
    </row>
    <row r="121" spans="1:27" x14ac:dyDescent="0.25">
      <c r="B121" s="66"/>
      <c r="C121" s="6" t="s">
        <v>27</v>
      </c>
      <c r="D121" s="7">
        <v>101.1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45.03</v>
      </c>
      <c r="S121" s="7">
        <v>70.47</v>
      </c>
      <c r="T121" s="7">
        <v>0</v>
      </c>
      <c r="U121" s="7">
        <v>0</v>
      </c>
      <c r="V121" s="7">
        <v>0</v>
      </c>
      <c r="W121" s="7">
        <v>0</v>
      </c>
      <c r="X121" s="7">
        <v>107.78</v>
      </c>
      <c r="Y121" s="7">
        <v>73.90396305625525</v>
      </c>
      <c r="Z121" s="7">
        <v>53.13</v>
      </c>
      <c r="AA121" s="8">
        <v>0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46.34</v>
      </c>
      <c r="L122" s="7">
        <v>62.6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139.02000000000001</v>
      </c>
      <c r="L123" s="10">
        <v>187.8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209.27355144210074</v>
      </c>
      <c r="E124" s="7">
        <v>192.34251599147123</v>
      </c>
      <c r="F124" s="7">
        <v>186.15926243567753</v>
      </c>
      <c r="G124" s="7">
        <v>162.92929583904893</v>
      </c>
      <c r="H124" s="7">
        <v>133.56378737541527</v>
      </c>
      <c r="I124" s="7">
        <v>195.92</v>
      </c>
      <c r="J124" s="7">
        <v>256.79225012071458</v>
      </c>
      <c r="K124" s="7">
        <v>374.37592920353973</v>
      </c>
      <c r="L124" s="7">
        <v>380.68942446043167</v>
      </c>
      <c r="M124" s="7">
        <v>356.23257763975158</v>
      </c>
      <c r="N124" s="7">
        <v>348.4306867425633</v>
      </c>
      <c r="O124" s="7">
        <v>344.93920779759441</v>
      </c>
      <c r="P124" s="7">
        <v>337.51255055716052</v>
      </c>
      <c r="Q124" s="7">
        <v>337.02271410839882</v>
      </c>
      <c r="R124" s="7">
        <v>356.74269354367516</v>
      </c>
      <c r="S124" s="7">
        <v>401.15020542317171</v>
      </c>
      <c r="T124" s="7">
        <v>407.1541066341066</v>
      </c>
      <c r="U124" s="7">
        <v>417.64698151950716</v>
      </c>
      <c r="V124" s="7">
        <v>382.65516728624539</v>
      </c>
      <c r="W124" s="7">
        <v>358.10002493765586</v>
      </c>
      <c r="X124" s="7">
        <v>329.87280641857291</v>
      </c>
      <c r="Y124" s="7">
        <v>356.05803278688524</v>
      </c>
      <c r="Z124" s="7">
        <v>346.0802904564315</v>
      </c>
      <c r="AA124" s="8">
        <v>246.39870767104355</v>
      </c>
    </row>
    <row r="125" spans="1:27" x14ac:dyDescent="0.25">
      <c r="B125" s="66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6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8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B447-9F02-407C-9A4E-08CA1DC4C4B7}">
  <sheetPr codeName="Sheet16"/>
  <dimension ref="A1:G131"/>
  <sheetViews>
    <sheetView workbookViewId="0">
      <selection activeCell="F31" sqref="E31:F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01.01.2022</v>
      </c>
      <c r="B2" s="20" t="s">
        <v>34</v>
      </c>
      <c r="C2" s="20">
        <v>1</v>
      </c>
      <c r="D2" s="21">
        <v>61.651699999999998</v>
      </c>
    </row>
    <row r="3" spans="1:5" ht="15" customHeight="1" thickTop="1" thickBot="1" x14ac:dyDescent="0.3">
      <c r="A3" s="19" t="str">
        <f>'Angazirana aFRR energija'!B5</f>
        <v>02.01.2022</v>
      </c>
      <c r="B3" s="20" t="s">
        <v>34</v>
      </c>
      <c r="C3" s="20">
        <v>1</v>
      </c>
      <c r="D3" s="21">
        <v>61.651699999999998</v>
      </c>
    </row>
    <row r="4" spans="1:5" ht="15.75" customHeight="1" thickTop="1" thickBot="1" x14ac:dyDescent="0.3">
      <c r="A4" s="19" t="str">
        <f>'Angazirana aFRR energija'!B6</f>
        <v>03.01.2022</v>
      </c>
      <c r="B4" s="20" t="s">
        <v>34</v>
      </c>
      <c r="C4" s="20">
        <v>1</v>
      </c>
      <c r="D4" s="21">
        <v>61.651699999999998</v>
      </c>
    </row>
    <row r="5" spans="1:5" ht="15" customHeight="1" thickTop="1" thickBot="1" x14ac:dyDescent="0.3">
      <c r="A5" s="19" t="str">
        <f>'Angazirana aFRR energija'!B7</f>
        <v>04.01.2022</v>
      </c>
      <c r="B5" s="20" t="s">
        <v>34</v>
      </c>
      <c r="C5" s="20">
        <v>1</v>
      </c>
      <c r="D5" s="21">
        <v>61.670999999999999</v>
      </c>
    </row>
    <row r="6" spans="1:5" ht="15" customHeight="1" thickTop="1" thickBot="1" x14ac:dyDescent="0.3">
      <c r="A6" s="19" t="str">
        <f>'Angazirana aFRR energija'!B8</f>
        <v>05.01.2022</v>
      </c>
      <c r="B6" s="20" t="s">
        <v>34</v>
      </c>
      <c r="C6" s="20">
        <v>1</v>
      </c>
      <c r="D6" s="21">
        <v>61.691000000000003</v>
      </c>
    </row>
    <row r="7" spans="1:5" ht="15" customHeight="1" thickTop="1" thickBot="1" x14ac:dyDescent="0.3">
      <c r="A7" s="19" t="str">
        <f>'Angazirana aFRR energija'!B9</f>
        <v>06.01.2022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07.01.2022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08.01.2022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09.01.2022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10.01.2022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11.01.2022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12.01.2022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13.01.2022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14.01.2022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15.01.2022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16.01.2022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17.01.2022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18.01.2022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19.01.2022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20.01.2022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21.01.2022</v>
      </c>
      <c r="B22" s="20" t="s">
        <v>34</v>
      </c>
      <c r="C22" s="20">
        <v>1</v>
      </c>
      <c r="D22" s="21">
        <v>61.693600000000004</v>
      </c>
    </row>
    <row r="23" spans="1:4" ht="15" customHeight="1" thickTop="1" thickBot="1" x14ac:dyDescent="0.3">
      <c r="A23" s="19" t="str">
        <f>'Angazirana aFRR energija'!B25</f>
        <v>22.01.2022</v>
      </c>
      <c r="B23" s="20" t="s">
        <v>34</v>
      </c>
      <c r="C23" s="20">
        <v>1</v>
      </c>
      <c r="D23" s="21">
        <v>61.694499999999998</v>
      </c>
    </row>
    <row r="24" spans="1:4" ht="15.75" customHeight="1" thickTop="1" thickBot="1" x14ac:dyDescent="0.3">
      <c r="A24" s="19" t="str">
        <f>'Angazirana aFRR energija'!B26</f>
        <v>23.01.2022</v>
      </c>
      <c r="B24" s="20" t="s">
        <v>34</v>
      </c>
      <c r="C24" s="20">
        <v>1</v>
      </c>
      <c r="D24" s="21">
        <v>61.694499999999998</v>
      </c>
    </row>
    <row r="25" spans="1:4" ht="15" customHeight="1" thickTop="1" thickBot="1" x14ac:dyDescent="0.3">
      <c r="A25" s="19" t="str">
        <f>'Angazirana aFRR energija'!B27</f>
        <v>24.01.2022</v>
      </c>
      <c r="B25" s="20" t="s">
        <v>34</v>
      </c>
      <c r="C25" s="20">
        <v>1</v>
      </c>
      <c r="D25" s="21">
        <v>61.694499999999998</v>
      </c>
    </row>
    <row r="26" spans="1:4" ht="15" customHeight="1" thickTop="1" thickBot="1" x14ac:dyDescent="0.3">
      <c r="A26" s="19" t="str">
        <f>'Angazirana aFRR energija'!B28</f>
        <v>25.01.2022</v>
      </c>
      <c r="B26" s="20" t="s">
        <v>34</v>
      </c>
      <c r="C26" s="20">
        <v>1</v>
      </c>
      <c r="D26" s="21">
        <v>61.694899999999997</v>
      </c>
    </row>
    <row r="27" spans="1:4" ht="16.5" customHeight="1" thickTop="1" thickBot="1" x14ac:dyDescent="0.3">
      <c r="A27" s="19" t="str">
        <f>'Angazirana aFRR energija'!B29</f>
        <v>26.01.2022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27.01.2022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28.01.2022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29.01.2022</v>
      </c>
      <c r="B30" s="20" t="s">
        <v>34</v>
      </c>
      <c r="C30" s="20">
        <v>1</v>
      </c>
      <c r="D30" s="21">
        <v>61.695</v>
      </c>
    </row>
    <row r="31" spans="1:4" ht="17.25" thickTop="1" thickBot="1" x14ac:dyDescent="0.3">
      <c r="A31" s="19" t="str">
        <f>'Angazirana aFRR energija'!B33</f>
        <v>30.01.2022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31.01.2022</v>
      </c>
      <c r="B32" s="23" t="s">
        <v>34</v>
      </c>
      <c r="C32" s="23">
        <v>1</v>
      </c>
      <c r="D32" s="24">
        <v>61.695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CBDD-C7AD-42A9-AF75-FA3FAF071A75}">
  <sheetPr codeName="Sheet19">
    <pageSetUpPr fitToPage="1"/>
  </sheetPr>
  <dimension ref="B2:AA127"/>
  <sheetViews>
    <sheetView topLeftCell="A37" zoomScale="55" zoomScaleNormal="55" workbookViewId="0">
      <selection activeCell="K138" sqref="K13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5" t="str">
        <f>'Cena na poramnuvanje'!B4:B7</f>
        <v>01.01.2022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6"/>
      <c r="C5" s="6" t="s">
        <v>27</v>
      </c>
      <c r="D5" s="27">
        <f>'Cena na poramnuvanje'!D5*'Sreden kurs'!$D$2</f>
        <v>1300.7374030201222</v>
      </c>
      <c r="E5" s="27">
        <f>'Cena na poramnuvanje'!E5*'Sreden kurs'!$D$2</f>
        <v>816.32013859521453</v>
      </c>
      <c r="F5" s="27">
        <f>'Cena na poramnuvanje'!F5*'Sreden kurs'!$D$2</f>
        <v>829.70450245454549</v>
      </c>
      <c r="G5" s="27">
        <f>'Cena na poramnuvanje'!G5*'Sreden kurs'!$D$2</f>
        <v>981.85302879944936</v>
      </c>
      <c r="H5" s="27">
        <f>'Cena na poramnuvanje'!H5*'Sreden kurs'!$D$2</f>
        <v>697.12659775000009</v>
      </c>
      <c r="I5" s="27">
        <f>'Cena na poramnuvanje'!I5*'Sreden kurs'!$D$2</f>
        <v>0</v>
      </c>
      <c r="J5" s="27">
        <f>'Cena na poramnuvanje'!J5*'Sreden kurs'!$D$2</f>
        <v>751.22596450000003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1370.7638978</v>
      </c>
      <c r="N5" s="27">
        <f>'Cena na poramnuvanje'!N5*'Sreden kurs'!$D$2</f>
        <v>1605.3983450282033</v>
      </c>
      <c r="O5" s="27">
        <f>'Cena na poramnuvanje'!O5*'Sreden kurs'!$D$2</f>
        <v>1781.3755261323217</v>
      </c>
      <c r="P5" s="27">
        <f>'Cena na poramnuvanje'!P5*'Sreden kurs'!$D$2</f>
        <v>1956.5797558449726</v>
      </c>
      <c r="Q5" s="27">
        <f>'Cena na poramnuvanje'!Q5*'Sreden kurs'!$D$2</f>
        <v>2043.8073214695676</v>
      </c>
      <c r="R5" s="27">
        <f>'Cena na poramnuvanje'!R5*'Sreden kurs'!$D$2</f>
        <v>2043.2182650525062</v>
      </c>
      <c r="S5" s="27">
        <f>'Cena na poramnuvanje'!S5*'Sreden kurs'!$D$2</f>
        <v>2123.697521201273</v>
      </c>
      <c r="T5" s="27">
        <f>'Cena na poramnuvanje'!T5*'Sreden kurs'!$D$2</f>
        <v>2661.3252040633447</v>
      </c>
      <c r="U5" s="27">
        <f>'Cena na poramnuvanje'!U5*'Sreden kurs'!$D$2</f>
        <v>2774.2648482999998</v>
      </c>
      <c r="V5" s="27">
        <f>'Cena na poramnuvanje'!V5*'Sreden kurs'!$D$2</f>
        <v>3124.1287609230772</v>
      </c>
      <c r="W5" s="27">
        <f>'Cena na poramnuvanje'!W5*'Sreden kurs'!$D$2</f>
        <v>2963.6997880178892</v>
      </c>
      <c r="X5" s="27">
        <f>'Cena na poramnuvanje'!X5*'Sreden kurs'!$D$2</f>
        <v>2553.3244278332795</v>
      </c>
      <c r="Y5" s="27">
        <f>'Cena na poramnuvanje'!Y5*'Sreden kurs'!$D$2</f>
        <v>2163.4333902943413</v>
      </c>
      <c r="Z5" s="27">
        <f>'Cena na poramnuvanje'!Z5*'Sreden kurs'!$D$2</f>
        <v>1869.9053809848831</v>
      </c>
      <c r="AA5" s="28">
        <f>'Cena na poramnuvanje'!AA5*'Sreden kurs'!$D$2</f>
        <v>1803.5380921053456</v>
      </c>
    </row>
    <row r="6" spans="2:27" x14ac:dyDescent="0.25">
      <c r="B6" s="66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1223.786245</v>
      </c>
      <c r="J6" s="27">
        <f>'Cena na poramnuvanje'!J6*'Sreden kurs'!$D$2</f>
        <v>0</v>
      </c>
      <c r="K6" s="27">
        <f>'Cena na poramnuvanje'!K6*'Sreden kurs'!$D$2</f>
        <v>1333.526271</v>
      </c>
      <c r="L6" s="27">
        <f>'Cena na poramnuvanje'!L6*'Sreden kurs'!$D$2</f>
        <v>1530.8117109999998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3671.3587349999998</v>
      </c>
      <c r="J7" s="29">
        <f>'Cena na poramnuvanje'!J7*'Sreden kurs'!$D$2</f>
        <v>0</v>
      </c>
      <c r="K7" s="29">
        <f>'Cena na poramnuvanje'!K7*'Sreden kurs'!$D$2</f>
        <v>4000.5788130000001</v>
      </c>
      <c r="L7" s="29">
        <f>'Cena na poramnuvanje'!L7*'Sreden kurs'!$D$2</f>
        <v>4592.435133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5" t="str">
        <f>'Cena na poramnuvanje'!B8:B11</f>
        <v>02.01.2022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4528.9338819999994</v>
      </c>
      <c r="G8" s="27">
        <f>'Cena na poramnuvanje'!G8*'Sreden kurs'!$D$3</f>
        <v>3231.1655969999997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6"/>
      <c r="C9" s="6" t="s">
        <v>27</v>
      </c>
      <c r="D9" s="27">
        <f>'Cena na poramnuvanje'!D9*'Sreden kurs'!$D$3</f>
        <v>1191.0366200226895</v>
      </c>
      <c r="E9" s="27">
        <f>'Cena na poramnuvanje'!E9*'Sreden kurs'!$D$3</f>
        <v>1064.5788153490168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1064.108342</v>
      </c>
      <c r="K9" s="27">
        <f>'Cena na poramnuvanje'!K9*'Sreden kurs'!$D$3</f>
        <v>1288.5205299999998</v>
      </c>
      <c r="L9" s="27">
        <f>'Cena na poramnuvanje'!L9*'Sreden kurs'!$D$3</f>
        <v>979.04199354743514</v>
      </c>
      <c r="M9" s="27">
        <f>'Cena na poramnuvanje'!M9*'Sreden kurs'!$D$3</f>
        <v>1256.7736101238982</v>
      </c>
      <c r="N9" s="27">
        <f>'Cena na poramnuvanje'!N9*'Sreden kurs'!$D$3</f>
        <v>1468.2984680128206</v>
      </c>
      <c r="O9" s="27">
        <f>'Cena na poramnuvanje'!O9*'Sreden kurs'!$D$3</f>
        <v>1349.7757183880594</v>
      </c>
      <c r="P9" s="27">
        <f>'Cena na poramnuvanje'!P9*'Sreden kurs'!$D$3</f>
        <v>1348.5570130505716</v>
      </c>
      <c r="Q9" s="27">
        <f>'Cena na poramnuvanje'!Q9*'Sreden kurs'!$D$3</f>
        <v>1538.5783895847346</v>
      </c>
      <c r="R9" s="27">
        <f>'Cena na poramnuvanje'!R9*'Sreden kurs'!$D$3</f>
        <v>2804.417119842105</v>
      </c>
      <c r="S9" s="27">
        <f>'Cena na poramnuvanje'!S9*'Sreden kurs'!$D$3</f>
        <v>3297.3819896637619</v>
      </c>
      <c r="T9" s="27">
        <f>'Cena na poramnuvanje'!T9*'Sreden kurs'!$D$3</f>
        <v>4073.6170175799652</v>
      </c>
      <c r="U9" s="27">
        <f>'Cena na poramnuvanje'!U9*'Sreden kurs'!$D$3</f>
        <v>5102.265691200324</v>
      </c>
      <c r="V9" s="27">
        <f>'Cena na poramnuvanje'!V9*'Sreden kurs'!$D$3</f>
        <v>4424.0338610591216</v>
      </c>
      <c r="W9" s="27">
        <f>'Cena na poramnuvanje'!W9*'Sreden kurs'!$D$3</f>
        <v>3749.8358384446597</v>
      </c>
      <c r="X9" s="27">
        <f>'Cena na poramnuvanje'!X9*'Sreden kurs'!$D$3</f>
        <v>3425.1418772966413</v>
      </c>
      <c r="Y9" s="27">
        <f>'Cena na poramnuvanje'!Y9*'Sreden kurs'!$D$3</f>
        <v>2360.3935677304967</v>
      </c>
      <c r="Z9" s="27">
        <f>'Cena na poramnuvanje'!Z9*'Sreden kurs'!$D$3</f>
        <v>916.87145002950115</v>
      </c>
      <c r="AA9" s="28">
        <f>'Cena na poramnuvanje'!AA9*'Sreden kurs'!$D$3</f>
        <v>743.02169221533916</v>
      </c>
    </row>
    <row r="10" spans="2:27" x14ac:dyDescent="0.25">
      <c r="B10" s="66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911.2121259999999</v>
      </c>
      <c r="I10" s="27">
        <f>'Cena na poramnuvanje'!I10*'Sreden kurs'!$D$3</f>
        <v>1047.4623829999998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2733.6363780000001</v>
      </c>
      <c r="I11" s="29">
        <f>'Cena na poramnuvanje'!I11*'Sreden kurs'!$D$3</f>
        <v>3141.7706319999998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5" t="str">
        <f>'Cena na poramnuvanje'!B12:B15</f>
        <v>03.01.2022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12533.79061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8964.1571800000002</v>
      </c>
    </row>
    <row r="13" spans="2:27" x14ac:dyDescent="0.25">
      <c r="B13" s="66"/>
      <c r="C13" s="6" t="s">
        <v>27</v>
      </c>
      <c r="D13" s="27">
        <f>'Cena na poramnuvanje'!D13*'Sreden kurs'!$D$4</f>
        <v>423.1844088097094</v>
      </c>
      <c r="E13" s="27">
        <f>'Cena na poramnuvanje'!E13*'Sreden kurs'!$D$4</f>
        <v>310.53264200293683</v>
      </c>
      <c r="F13" s="27">
        <f>'Cena na poramnuvanje'!F13*'Sreden kurs'!$D$4</f>
        <v>351.94939552542371</v>
      </c>
      <c r="G13" s="27">
        <f>'Cena na poramnuvanje'!G13*'Sreden kurs'!$D$4</f>
        <v>438.96010399999994</v>
      </c>
      <c r="H13" s="27">
        <f>'Cena na poramnuvanje'!H13*'Sreden kurs'!$D$4</f>
        <v>438.960104</v>
      </c>
      <c r="I13" s="27">
        <f>'Cena na poramnuvanje'!I13*'Sreden kurs'!$D$4</f>
        <v>472.868539</v>
      </c>
      <c r="J13" s="27">
        <f>'Cena na poramnuvanje'!J13*'Sreden kurs'!$D$4</f>
        <v>1596.2027442680776</v>
      </c>
      <c r="K13" s="27">
        <f>'Cena na poramnuvanje'!K13*'Sreden kurs'!$D$4</f>
        <v>2541.0524919288441</v>
      </c>
      <c r="L13" s="27">
        <f>'Cena na poramnuvanje'!L13*'Sreden kurs'!$D$4</f>
        <v>2609.0999440000001</v>
      </c>
      <c r="M13" s="27">
        <f>'Cena na poramnuvanje'!M13*'Sreden kurs'!$D$4</f>
        <v>0</v>
      </c>
      <c r="N13" s="27">
        <f>'Cena na poramnuvanje'!N13*'Sreden kurs'!$D$4</f>
        <v>3843.8601915999993</v>
      </c>
      <c r="O13" s="27">
        <f>'Cena na poramnuvanje'!O13*'Sreden kurs'!$D$4</f>
        <v>2229.3254719999995</v>
      </c>
      <c r="P13" s="27">
        <f>'Cena na poramnuvanje'!P13*'Sreden kurs'!$D$4</f>
        <v>2506.1416049999998</v>
      </c>
      <c r="Q13" s="27">
        <f>'Cena na poramnuvanje'!Q13*'Sreden kurs'!$D$4</f>
        <v>2350.6173282866093</v>
      </c>
      <c r="R13" s="27">
        <f>'Cena na poramnuvanje'!R13*'Sreden kurs'!$D$4</f>
        <v>2715.2887605191031</v>
      </c>
      <c r="S13" s="27">
        <f>'Cena na poramnuvanje'!S13*'Sreden kurs'!$D$4</f>
        <v>3738.9422739331162</v>
      </c>
      <c r="T13" s="27">
        <f>'Cena na poramnuvanje'!T13*'Sreden kurs'!$D$4</f>
        <v>3367.1160841290321</v>
      </c>
      <c r="U13" s="27">
        <f>'Cena na poramnuvanje'!U13*'Sreden kurs'!$D$4</f>
        <v>2837.8277509999998</v>
      </c>
      <c r="V13" s="27">
        <f>'Cena na poramnuvanje'!V13*'Sreden kurs'!$D$4</f>
        <v>2739.185031</v>
      </c>
      <c r="W13" s="27">
        <f>'Cena na poramnuvanje'!W13*'Sreden kurs'!$D$4</f>
        <v>4178.1357089999992</v>
      </c>
      <c r="X13" s="27">
        <f>'Cena na poramnuvanje'!X13*'Sreden kurs'!$D$4</f>
        <v>2529.0155396594046</v>
      </c>
      <c r="Y13" s="27">
        <f>'Cena na poramnuvanje'!Y13*'Sreden kurs'!$D$4</f>
        <v>1829.2059390000002</v>
      </c>
      <c r="Z13" s="27">
        <f>'Cena na poramnuvanje'!Z13*'Sreden kurs'!$D$4</f>
        <v>2118.0496234562102</v>
      </c>
      <c r="AA13" s="28">
        <f>'Cena na poramnuvanje'!AA13*'Sreden kurs'!$D$4</f>
        <v>0</v>
      </c>
    </row>
    <row r="14" spans="2:27" x14ac:dyDescent="0.25">
      <c r="B14" s="66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5" t="str">
        <f>'Cena na poramnuvanje'!B16:B19</f>
        <v>04.01.2022</v>
      </c>
      <c r="C16" s="6" t="s">
        <v>26</v>
      </c>
      <c r="D16" s="27">
        <f>'Cena na poramnuvanje'!D16*'Sreden kurs'!$D$5</f>
        <v>10188.66591</v>
      </c>
      <c r="E16" s="27">
        <f>'Cena na poramnuvanje'!E16*'Sreden kurs'!$D$5</f>
        <v>10195.449719999997</v>
      </c>
      <c r="F16" s="27">
        <f>'Cena na poramnuvanje'!F16*'Sreden kurs'!$D$5</f>
        <v>9885.2445900000002</v>
      </c>
      <c r="G16" s="27">
        <f>'Cena na poramnuvanje'!G16*'Sreden kurs'!$D$5</f>
        <v>9633.6269100000009</v>
      </c>
      <c r="H16" s="27">
        <f>'Cena na poramnuvanje'!H16*'Sreden kurs'!$D$5</f>
        <v>9566.4055200000003</v>
      </c>
      <c r="I16" s="27">
        <f>'Cena na poramnuvanje'!I16*'Sreden kurs'!$D$5</f>
        <v>9509.7981580459764</v>
      </c>
      <c r="J16" s="27">
        <f>'Cena na poramnuvanje'!J16*'Sreden kurs'!$D$5</f>
        <v>13362.52370478261</v>
      </c>
      <c r="K16" s="27">
        <f>'Cena na poramnuvanje'!K16*'Sreden kurs'!$D$5</f>
        <v>19292.695045098742</v>
      </c>
      <c r="L16" s="27">
        <f>'Cena na poramnuvanje'!L16*'Sreden kurs'!$D$5</f>
        <v>19457.879774782607</v>
      </c>
      <c r="M16" s="27">
        <f>'Cena na poramnuvanje'!M16*'Sreden kurs'!$D$5</f>
        <v>19850.251840510948</v>
      </c>
      <c r="N16" s="27">
        <f>'Cena na poramnuvanje'!N16*'Sreden kurs'!$D$5</f>
        <v>17591.036039999999</v>
      </c>
      <c r="O16" s="27">
        <f>'Cena na poramnuvanje'!O16*'Sreden kurs'!$D$5</f>
        <v>16884.286379999998</v>
      </c>
      <c r="P16" s="27">
        <f>'Cena na poramnuvanje'!P16*'Sreden kurs'!$D$5</f>
        <v>16878.735990000001</v>
      </c>
      <c r="Q16" s="27">
        <f>'Cena na poramnuvanje'!Q16*'Sreden kurs'!$D$5</f>
        <v>16613.55069</v>
      </c>
      <c r="R16" s="27">
        <f>'Cena na poramnuvanje'!R16*'Sreden kurs'!$D$5</f>
        <v>16178.162704941516</v>
      </c>
      <c r="S16" s="27">
        <f>'Cena na poramnuvanje'!S16*'Sreden kurs'!$D$5</f>
        <v>17619.753781132076</v>
      </c>
      <c r="T16" s="27">
        <f>'Cena na poramnuvanje'!T16*'Sreden kurs'!$D$5</f>
        <v>21446.340509130434</v>
      </c>
      <c r="U16" s="27">
        <f>'Cena na poramnuvanje'!U16*'Sreden kurs'!$D$5</f>
        <v>19450.416689999998</v>
      </c>
      <c r="V16" s="27">
        <f>'Cena na poramnuvanje'!V16*'Sreden kurs'!$D$5</f>
        <v>17598.538638387097</v>
      </c>
      <c r="W16" s="27">
        <f>'Cena na poramnuvanje'!W16*'Sreden kurs'!$D$5</f>
        <v>15498.647437817926</v>
      </c>
      <c r="X16" s="27">
        <f>'Cena na poramnuvanje'!X16*'Sreden kurs'!$D$5</f>
        <v>13308.544794718871</v>
      </c>
      <c r="Y16" s="27">
        <f>'Cena na poramnuvanje'!Y16*'Sreden kurs'!$D$5</f>
        <v>12195.074792222225</v>
      </c>
      <c r="Z16" s="27">
        <f>'Cena na poramnuvanje'!Z16*'Sreden kurs'!$D$5</f>
        <v>12758.49648</v>
      </c>
      <c r="AA16" s="28">
        <f>'Cena na poramnuvanje'!AA16*'Sreden kurs'!$D$5</f>
        <v>9201.9299100000007</v>
      </c>
    </row>
    <row r="17" spans="2:27" x14ac:dyDescent="0.25">
      <c r="B17" s="66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6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5" t="str">
        <f>'Cena na poramnuvanje'!B20:B23</f>
        <v>05.01.2022</v>
      </c>
      <c r="C20" s="6" t="s">
        <v>26</v>
      </c>
      <c r="D20" s="27">
        <f>'Cena na poramnuvanje'!D20*'Sreden kurs'!$D$6</f>
        <v>9305.6015020703653</v>
      </c>
      <c r="E20" s="27">
        <f>'Cena na poramnuvanje'!E20*'Sreden kurs'!$D$6</f>
        <v>8486.2601684976325</v>
      </c>
      <c r="F20" s="27">
        <f>'Cena na poramnuvanje'!F20*'Sreden kurs'!$D$6</f>
        <v>6949.5374568390325</v>
      </c>
      <c r="G20" s="27">
        <f>'Cena na poramnuvanje'!G20*'Sreden kurs'!$D$6</f>
        <v>6975.4013699999996</v>
      </c>
      <c r="H20" s="27">
        <f>'Cena na poramnuvanje'!H20*'Sreden kurs'!$D$6</f>
        <v>6821.5298662746536</v>
      </c>
      <c r="I20" s="27">
        <f>'Cena na poramnuvanje'!I20*'Sreden kurs'!$D$6</f>
        <v>8506.0111627272727</v>
      </c>
      <c r="J20" s="27">
        <f>'Cena na poramnuvanje'!J20*'Sreden kurs'!$D$6</f>
        <v>10521.982989185022</v>
      </c>
      <c r="K20" s="27">
        <f>'Cena na poramnuvanje'!K20*'Sreden kurs'!$D$6</f>
        <v>11272.581228837209</v>
      </c>
      <c r="L20" s="27">
        <f>'Cena na poramnuvanje'!L20*'Sreden kurs'!$D$6</f>
        <v>13414.093203331386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12092.052910000002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15590.884082476488</v>
      </c>
      <c r="V20" s="27">
        <f>'Cena na poramnuvanje'!V20*'Sreden kurs'!$D$6</f>
        <v>15665.942365175371</v>
      </c>
      <c r="W20" s="27">
        <f>'Cena na poramnuvanje'!W20*'Sreden kurs'!$D$6</f>
        <v>15059.551355692307</v>
      </c>
      <c r="X20" s="27">
        <f>'Cena na poramnuvanje'!X20*'Sreden kurs'!$D$6</f>
        <v>14676.288900000003</v>
      </c>
      <c r="Y20" s="27">
        <f>'Cena na poramnuvanje'!Y20*'Sreden kurs'!$D$6</f>
        <v>12322.820954795639</v>
      </c>
      <c r="Z20" s="27">
        <f>'Cena na poramnuvanje'!Z20*'Sreden kurs'!$D$6</f>
        <v>12099.299410785341</v>
      </c>
      <c r="AA20" s="28">
        <f>'Cena na poramnuvanje'!AA20*'Sreden kurs'!$D$6</f>
        <v>11227.01217146576</v>
      </c>
    </row>
    <row r="21" spans="2:27" x14ac:dyDescent="0.25">
      <c r="B21" s="66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4539.84069</v>
      </c>
      <c r="N21" s="27">
        <f>'Cena na poramnuvanje'!N21*'Sreden kurs'!$D$6</f>
        <v>4273.952479999999</v>
      </c>
      <c r="O21" s="27">
        <f>'Cena na poramnuvanje'!O21*'Sreden kurs'!$D$6</f>
        <v>4009.915</v>
      </c>
      <c r="P21" s="27">
        <f>'Cena na poramnuvanje'!P21*'Sreden kurs'!$D$6</f>
        <v>4070.98909</v>
      </c>
      <c r="Q21" s="27">
        <f>'Cena na poramnuvanje'!Q21*'Sreden kurs'!$D$6</f>
        <v>0</v>
      </c>
      <c r="R21" s="27">
        <f>'Cena na poramnuvanje'!R21*'Sreden kurs'!$D$6</f>
        <v>4151.8042999999998</v>
      </c>
      <c r="S21" s="27">
        <f>'Cena na poramnuvanje'!S21*'Sreden kurs'!$D$6</f>
        <v>4522.5672100000002</v>
      </c>
      <c r="T21" s="27">
        <f>'Cena na poramnuvanje'!T21*'Sreden kurs'!$D$6</f>
        <v>4971.6776900000004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6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5" t="str">
        <f>'Cena na poramnuvanje'!B24:B27</f>
        <v>06.01.2022</v>
      </c>
      <c r="C24" s="6" t="s">
        <v>26</v>
      </c>
      <c r="D24" s="27">
        <f>'Cena na poramnuvanje'!D24*'Sreden kurs'!$D$7</f>
        <v>10860.671355794702</v>
      </c>
      <c r="E24" s="27">
        <f>'Cena na poramnuvanje'!E24*'Sreden kurs'!$D$7</f>
        <v>10717.266274963073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17499.786749999999</v>
      </c>
      <c r="K24" s="27">
        <f>'Cena na poramnuvanje'!K24*'Sreden kurs'!$D$7</f>
        <v>0</v>
      </c>
      <c r="L24" s="27">
        <f>'Cena na poramnuvanje'!L24*'Sreden kurs'!$D$7</f>
        <v>21360.65985</v>
      </c>
      <c r="M24" s="27">
        <f>'Cena na poramnuvanje'!M24*'Sreden kurs'!$D$7</f>
        <v>18186.259611600002</v>
      </c>
      <c r="N24" s="27">
        <f>'Cena na poramnuvanje'!N24*'Sreden kurs'!$D$7</f>
        <v>17751.202682650321</v>
      </c>
      <c r="O24" s="27">
        <f>'Cena na poramnuvanje'!O24*'Sreden kurs'!$D$7</f>
        <v>19143.074923660919</v>
      </c>
      <c r="P24" s="27">
        <f>'Cena na poramnuvanje'!P24*'Sreden kurs'!$D$7</f>
        <v>18117.8164125</v>
      </c>
      <c r="Q24" s="27">
        <f>'Cena na poramnuvanje'!Q24*'Sreden kurs'!$D$7</f>
        <v>16845.844667205169</v>
      </c>
      <c r="R24" s="27">
        <f>'Cena na poramnuvanje'!R24*'Sreden kurs'!$D$7</f>
        <v>18398.994744637534</v>
      </c>
      <c r="S24" s="27">
        <f>'Cena na poramnuvanje'!S24*'Sreden kurs'!$D$7</f>
        <v>19967.904209708737</v>
      </c>
      <c r="T24" s="27">
        <f>'Cena na poramnuvanje'!T24*'Sreden kurs'!$D$7</f>
        <v>21187.476976943006</v>
      </c>
      <c r="U24" s="27">
        <f>'Cena na poramnuvanje'!U24*'Sreden kurs'!$D$7</f>
        <v>22758.815556069359</v>
      </c>
      <c r="V24" s="27">
        <f>'Cena na poramnuvanje'!V24*'Sreden kurs'!$D$7</f>
        <v>22560.243885996497</v>
      </c>
      <c r="W24" s="27">
        <f>'Cena na poramnuvanje'!W24*'Sreden kurs'!$D$7</f>
        <v>23370.682950000002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17375.041024183327</v>
      </c>
      <c r="AA24" s="28">
        <f>'Cena na poramnuvanje'!AA24*'Sreden kurs'!$D$7</f>
        <v>12030.84650915493</v>
      </c>
    </row>
    <row r="25" spans="2:27" x14ac:dyDescent="0.25">
      <c r="B25" s="66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2180.6770364661656</v>
      </c>
      <c r="G25" s="27">
        <f>'Cena na poramnuvanje'!G25*'Sreden kurs'!$D$7</f>
        <v>2417.5288407493599</v>
      </c>
      <c r="H25" s="27">
        <f>'Cena na poramnuvanje'!H25*'Sreden kurs'!$D$7</f>
        <v>2876.1876412398929</v>
      </c>
      <c r="I25" s="27">
        <f>'Cena na poramnuvanje'!I25*'Sreden kurs'!$D$7</f>
        <v>3324.1885514870478</v>
      </c>
      <c r="J25" s="27">
        <f>'Cena na poramnuvanje'!J25*'Sreden kurs'!$D$7</f>
        <v>0</v>
      </c>
      <c r="K25" s="27">
        <f>'Cena na poramnuvanje'!K25*'Sreden kurs'!$D$7</f>
        <v>4472.019587288135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7155.3861000000006</v>
      </c>
      <c r="Y25" s="27">
        <f>'Cena na poramnuvanje'!Y25*'Sreden kurs'!$D$7</f>
        <v>5050.8850231270362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6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5" t="str">
        <f>'Cena na poramnuvanje'!B28:B31</f>
        <v>07.01.2022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15736.063800000002</v>
      </c>
      <c r="Q28" s="27">
        <f>'Cena na poramnuvanje'!Q28*'Sreden kurs'!$D$8</f>
        <v>14998.435736586331</v>
      </c>
      <c r="R28" s="27">
        <f>'Cena na poramnuvanje'!R28*'Sreden kurs'!$D$8</f>
        <v>15071.384822204474</v>
      </c>
      <c r="S28" s="27">
        <f>'Cena na poramnuvanje'!S28*'Sreden kurs'!$D$8</f>
        <v>16207.445590000001</v>
      </c>
      <c r="T28" s="27">
        <f>'Cena na poramnuvanje'!T28*'Sreden kurs'!$D$8</f>
        <v>19168.636499999997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18041.468850000001</v>
      </c>
      <c r="AA28" s="28">
        <f>'Cena na poramnuvanje'!AA28*'Sreden kurs'!$D$8</f>
        <v>15278.149799999999</v>
      </c>
    </row>
    <row r="29" spans="2:27" x14ac:dyDescent="0.25">
      <c r="B29" s="66"/>
      <c r="C29" s="6" t="s">
        <v>27</v>
      </c>
      <c r="D29" s="27">
        <f>'Cena na poramnuvanje'!D29*'Sreden kurs'!$D$8</f>
        <v>2865.0275583533653</v>
      </c>
      <c r="E29" s="27">
        <f>'Cena na poramnuvanje'!E29*'Sreden kurs'!$D$8</f>
        <v>2565.9540882775123</v>
      </c>
      <c r="F29" s="27">
        <f>'Cena na poramnuvanje'!F29*'Sreden kurs'!$D$8</f>
        <v>2132.7961500000001</v>
      </c>
      <c r="G29" s="27">
        <f>'Cena na poramnuvanje'!G29*'Sreden kurs'!$D$8</f>
        <v>2132.7961500000001</v>
      </c>
      <c r="H29" s="27">
        <f>'Cena na poramnuvanje'!H29*'Sreden kurs'!$D$8</f>
        <v>2151.9216000000001</v>
      </c>
      <c r="I29" s="27">
        <f>'Cena na poramnuvanje'!I29*'Sreden kurs'!$D$8</f>
        <v>2425.23045</v>
      </c>
      <c r="J29" s="27">
        <f>'Cena na poramnuvanje'!J29*'Sreden kurs'!$D$8</f>
        <v>4534.5825000000004</v>
      </c>
      <c r="K29" s="27">
        <f>'Cena na poramnuvanje'!K29*'Sreden kurs'!$D$8</f>
        <v>4590.3073244080551</v>
      </c>
      <c r="L29" s="27">
        <f>'Cena na poramnuvanje'!L29*'Sreden kurs'!$D$8</f>
        <v>5904.3749467271118</v>
      </c>
      <c r="M29" s="27">
        <f>'Cena na poramnuvanje'!M29*'Sreden kurs'!$D$8</f>
        <v>4131.4383664962088</v>
      </c>
      <c r="N29" s="27">
        <f>'Cena na poramnuvanje'!N29*'Sreden kurs'!$D$8</f>
        <v>3495.6387</v>
      </c>
      <c r="O29" s="27">
        <f>'Cena na poramnuvanje'!O29*'Sreden kurs'!$D$8</f>
        <v>3884.8619720055713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8231.9638500000001</v>
      </c>
      <c r="V29" s="27">
        <f>'Cena na poramnuvanje'!V29*'Sreden kurs'!$D$8</f>
        <v>7866.1125000000002</v>
      </c>
      <c r="W29" s="27">
        <f>'Cena na poramnuvanje'!W29*'Sreden kurs'!$D$8</f>
        <v>7433.6305499999999</v>
      </c>
      <c r="X29" s="27">
        <f>'Cena na poramnuvanje'!X29*'Sreden kurs'!$D$8</f>
        <v>7030.7621999999992</v>
      </c>
      <c r="Y29" s="27">
        <f>'Cena na poramnuvanje'!Y29*'Sreden kurs'!$D$8</f>
        <v>6595.8124499999994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6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5" t="str">
        <f>'Cena na poramnuvanje'!B32:B35</f>
        <v>08.01.2022</v>
      </c>
      <c r="C32" s="6" t="s">
        <v>26</v>
      </c>
      <c r="D32" s="27">
        <f>'Cena na poramnuvanje'!D32*'Sreden kurs'!$D$9</f>
        <v>15741.479250000002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21377.317500000001</v>
      </c>
      <c r="N32" s="27">
        <f>'Cena na poramnuvanje'!N32*'Sreden kurs'!$D$9</f>
        <v>19229.963382224531</v>
      </c>
      <c r="O32" s="27">
        <f>'Cena na poramnuvanje'!O32*'Sreden kurs'!$D$9</f>
        <v>17957.49098674531</v>
      </c>
      <c r="P32" s="27">
        <f>'Cena na poramnuvanje'!P32*'Sreden kurs'!$D$9</f>
        <v>17243.96194428044</v>
      </c>
      <c r="Q32" s="27">
        <f>'Cena na poramnuvanje'!Q32*'Sreden kurs'!$D$9</f>
        <v>15460.935446375957</v>
      </c>
      <c r="R32" s="27">
        <f>'Cena na poramnuvanje'!R32*'Sreden kurs'!$D$9</f>
        <v>14094.15633493568</v>
      </c>
      <c r="S32" s="27">
        <f>'Cena na poramnuvanje'!S32*'Sreden kurs'!$D$9</f>
        <v>14639.941449819657</v>
      </c>
      <c r="T32" s="27">
        <f>'Cena na poramnuvanje'!T32*'Sreden kurs'!$D$9</f>
        <v>16765.99843759909</v>
      </c>
      <c r="U32" s="27">
        <f>'Cena na poramnuvanje'!U32*'Sreden kurs'!$D$9</f>
        <v>17687.904923989096</v>
      </c>
      <c r="V32" s="27">
        <f>'Cena na poramnuvanje'!V32*'Sreden kurs'!$D$9</f>
        <v>15708.494425493172</v>
      </c>
      <c r="W32" s="27">
        <f>'Cena na poramnuvanje'!W32*'Sreden kurs'!$D$9</f>
        <v>15098.288791811221</v>
      </c>
      <c r="X32" s="27">
        <f>'Cena na poramnuvanje'!X32*'Sreden kurs'!$D$9</f>
        <v>13208.386710389614</v>
      </c>
      <c r="Y32" s="27">
        <f>'Cena na poramnuvanje'!Y32*'Sreden kurs'!$D$9</f>
        <v>12512.80362857143</v>
      </c>
      <c r="Z32" s="27">
        <f>'Cena na poramnuvanje'!Z32*'Sreden kurs'!$D$9</f>
        <v>12858.025703871501</v>
      </c>
      <c r="AA32" s="28">
        <f>'Cena na poramnuvanje'!AA32*'Sreden kurs'!$D$9</f>
        <v>14336.684099999999</v>
      </c>
    </row>
    <row r="33" spans="2:27" x14ac:dyDescent="0.25">
      <c r="B33" s="66"/>
      <c r="C33" s="6" t="s">
        <v>27</v>
      </c>
      <c r="D33" s="27">
        <f>'Cena na poramnuvanje'!D33*'Sreden kurs'!$D$9</f>
        <v>0</v>
      </c>
      <c r="E33" s="27">
        <f>'Cena na poramnuvanje'!E33*'Sreden kurs'!$D$9</f>
        <v>2890.1022750000002</v>
      </c>
      <c r="F33" s="27">
        <f>'Cena na poramnuvanje'!F33*'Sreden kurs'!$D$9</f>
        <v>3193.8923853764486</v>
      </c>
      <c r="G33" s="27">
        <f>'Cena na poramnuvanje'!G33*'Sreden kurs'!$D$9</f>
        <v>2982.0576774193551</v>
      </c>
      <c r="H33" s="27">
        <f>'Cena na poramnuvanje'!H33*'Sreden kurs'!$D$9</f>
        <v>2961.9769500000002</v>
      </c>
      <c r="I33" s="27">
        <f>'Cena na poramnuvanje'!I33*'Sreden kurs'!$D$9</f>
        <v>2856.5321478260871</v>
      </c>
      <c r="J33" s="27">
        <f>'Cena na poramnuvanje'!J33*'Sreden kurs'!$D$9</f>
        <v>3484.4870377358493</v>
      </c>
      <c r="K33" s="27">
        <f>'Cena na poramnuvanje'!K33*'Sreden kurs'!$D$9</f>
        <v>3990.2828799163176</v>
      </c>
      <c r="L33" s="27">
        <f>'Cena na poramnuvanje'!L33*'Sreden kurs'!$D$9</f>
        <v>3996.9105750000008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6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5" t="str">
        <f>'Cena na poramnuvanje'!B36:B39</f>
        <v>09.01.2022</v>
      </c>
      <c r="C36" s="6" t="s">
        <v>26</v>
      </c>
      <c r="D36" s="27">
        <f>'Cena na poramnuvanje'!D36*'Sreden kurs'!$D$10</f>
        <v>10857.086099999999</v>
      </c>
      <c r="E36" s="27">
        <f>'Cena na poramnuvanje'!E36*'Sreden kurs'!$D$10</f>
        <v>11591.256600000001</v>
      </c>
      <c r="F36" s="27">
        <f>'Cena na poramnuvanje'!F36*'Sreden kurs'!$D$10</f>
        <v>11106.950849999999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18412.338834993268</v>
      </c>
      <c r="Q36" s="27">
        <f>'Cena na poramnuvanje'!Q36*'Sreden kurs'!$D$10</f>
        <v>13904.264993908459</v>
      </c>
      <c r="R36" s="27">
        <f>'Cena na poramnuvanje'!R36*'Sreden kurs'!$D$10</f>
        <v>14305.250877291382</v>
      </c>
      <c r="S36" s="27">
        <f>'Cena na poramnuvanje'!S36*'Sreden kurs'!$D$10</f>
        <v>15866.3989243545</v>
      </c>
      <c r="T36" s="27">
        <f>'Cena na poramnuvanje'!T36*'Sreden kurs'!$D$10</f>
        <v>18644.659113406946</v>
      </c>
      <c r="U36" s="27">
        <f>'Cena na poramnuvanje'!U36*'Sreden kurs'!$D$10</f>
        <v>21404.393014556961</v>
      </c>
      <c r="V36" s="27">
        <f>'Cena na poramnuvanje'!V36*'Sreden kurs'!$D$10</f>
        <v>20343.92625</v>
      </c>
      <c r="W36" s="27">
        <f>'Cena na poramnuvanje'!W36*'Sreden kurs'!$D$10</f>
        <v>19484.514899999998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6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2240.14545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2467.4417709677418</v>
      </c>
      <c r="K37" s="27">
        <f>'Cena na poramnuvanje'!K37*'Sreden kurs'!$D$10</f>
        <v>4335.3076499999997</v>
      </c>
      <c r="L37" s="27">
        <f>'Cena na poramnuvanje'!L37*'Sreden kurs'!$D$10</f>
        <v>5416.2040500000003</v>
      </c>
      <c r="M37" s="27">
        <f>'Cena na poramnuvanje'!M37*'Sreden kurs'!$D$10</f>
        <v>3907.2634376324404</v>
      </c>
      <c r="N37" s="27">
        <f>'Cena na poramnuvanje'!N37*'Sreden kurs'!$D$10</f>
        <v>3559.9722071317228</v>
      </c>
      <c r="O37" s="27">
        <f>'Cena na poramnuvanje'!O37*'Sreden kurs'!$D$10</f>
        <v>4051.5106500000002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5404.9558298674392</v>
      </c>
      <c r="Y37" s="27">
        <f>'Cena na poramnuvanje'!Y37*'Sreden kurs'!$D$10</f>
        <v>4045.1714924836592</v>
      </c>
      <c r="Z37" s="27">
        <f>'Cena na poramnuvanje'!Z37*'Sreden kurs'!$D$10</f>
        <v>3995.3682000000003</v>
      </c>
      <c r="AA37" s="28">
        <f>'Cena na poramnuvanje'!AA37*'Sreden kurs'!$D$10</f>
        <v>4619.4438035456915</v>
      </c>
    </row>
    <row r="38" spans="2:27" x14ac:dyDescent="0.25">
      <c r="B38" s="66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1928.5857000000001</v>
      </c>
      <c r="I38" s="27">
        <f>'Cena na poramnuvanje'!I38*'Sreden kurs'!$D$10</f>
        <v>3619.0286999999998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5785.1401500000002</v>
      </c>
      <c r="I39" s="29">
        <f>'Cena na poramnuvanje'!I39*'Sreden kurs'!$D$10</f>
        <v>10857.086099999999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5" t="str">
        <f>'Cena na poramnuvanje'!B40:B43</f>
        <v>10.01.2022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27046.173432298136</v>
      </c>
      <c r="M40" s="27">
        <f>'Cena na poramnuvanje'!M40*'Sreden kurs'!$D$11</f>
        <v>26195.157461977185</v>
      </c>
      <c r="N40" s="27">
        <f>'Cena na poramnuvanje'!N40*'Sreden kurs'!$D$11</f>
        <v>25760.933518646918</v>
      </c>
      <c r="O40" s="27">
        <f>'Cena na poramnuvanje'!O40*'Sreden kurs'!$D$11</f>
        <v>25720.411067342797</v>
      </c>
      <c r="P40" s="27">
        <f>'Cena na poramnuvanje'!P40*'Sreden kurs'!$D$11</f>
        <v>24893.698609941028</v>
      </c>
      <c r="Q40" s="27">
        <f>'Cena na poramnuvanje'!Q40*'Sreden kurs'!$D$11</f>
        <v>24643.122037436766</v>
      </c>
      <c r="R40" s="27">
        <f>'Cena na poramnuvanje'!R40*'Sreden kurs'!$D$11</f>
        <v>24883.206740878377</v>
      </c>
      <c r="S40" s="27">
        <f>'Cena na poramnuvanje'!S40*'Sreden kurs'!$D$11</f>
        <v>24578.671050000001</v>
      </c>
      <c r="T40" s="27">
        <f>'Cena na poramnuvanje'!T40*'Sreden kurs'!$D$11</f>
        <v>24280.06725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27298.18665</v>
      </c>
      <c r="X40" s="27">
        <f>'Cena na poramnuvanje'!X40*'Sreden kurs'!$D$11</f>
        <v>24750.8001</v>
      </c>
      <c r="Y40" s="27">
        <f>'Cena na poramnuvanje'!Y40*'Sreden kurs'!$D$11</f>
        <v>0</v>
      </c>
      <c r="Z40" s="27">
        <f>'Cena na poramnuvanje'!Z40*'Sreden kurs'!$D$11</f>
        <v>18781.55666605839</v>
      </c>
      <c r="AA40" s="28">
        <f>'Cena na poramnuvanje'!AA40*'Sreden kurs'!$D$11</f>
        <v>16448.97887756869</v>
      </c>
    </row>
    <row r="41" spans="2:27" x14ac:dyDescent="0.25">
      <c r="B41" s="66"/>
      <c r="C41" s="6" t="s">
        <v>27</v>
      </c>
      <c r="D41" s="27">
        <f>'Cena na poramnuvanje'!D41*'Sreden kurs'!$D$11</f>
        <v>4186.5957852952242</v>
      </c>
      <c r="E41" s="27">
        <f>'Cena na poramnuvanje'!E41*'Sreden kurs'!$D$11</f>
        <v>3551.1642000000002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9731.7693000000017</v>
      </c>
      <c r="V41" s="27">
        <f>'Cena na poramnuvanje'!V41*'Sreden kurs'!$D$11</f>
        <v>9588.0199499999999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5085.9732502994011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6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6043.6421999999993</v>
      </c>
      <c r="G42" s="27">
        <f>'Cena na poramnuvanje'!G42*'Sreden kurs'!$D$11</f>
        <v>5757.9943499999999</v>
      </c>
      <c r="H42" s="27">
        <f>'Cena na poramnuvanje'!H42*'Sreden kurs'!$D$11</f>
        <v>5492.0888999999997</v>
      </c>
      <c r="I42" s="27">
        <f>'Cena na poramnuvanje'!I42*'Sreden kurs'!$D$11</f>
        <v>5912.2318500000001</v>
      </c>
      <c r="J42" s="27">
        <f>'Cena na poramnuvanje'!J42*'Sreden kurs'!$D$11</f>
        <v>7324.4304000000002</v>
      </c>
      <c r="K42" s="27">
        <f>'Cena na poramnuvanje'!K42*'Sreden kurs'!$D$11</f>
        <v>9253.0160999999989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18130.309649999999</v>
      </c>
      <c r="G43" s="29">
        <f>'Cena na poramnuvanje'!G43*'Sreden kurs'!$D$11</f>
        <v>17273.983049999999</v>
      </c>
      <c r="H43" s="29">
        <f>'Cena na poramnuvanje'!H43*'Sreden kurs'!$D$11</f>
        <v>16476.2667</v>
      </c>
      <c r="I43" s="29">
        <f>'Cena na poramnuvanje'!I43*'Sreden kurs'!$D$11</f>
        <v>17736.078600000001</v>
      </c>
      <c r="J43" s="29">
        <f>'Cena na poramnuvanje'!J43*'Sreden kurs'!$D$11</f>
        <v>21973.291200000003</v>
      </c>
      <c r="K43" s="29">
        <f>'Cena na poramnuvanje'!K43*'Sreden kurs'!$D$11</f>
        <v>27758.431349999999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5" t="str">
        <f>'Cena na poramnuvanje'!B44:B47</f>
        <v>11.01.2022</v>
      </c>
      <c r="C44" s="6" t="s">
        <v>26</v>
      </c>
      <c r="D44" s="27">
        <f>'Cena na poramnuvanje'!D44*'Sreden kurs'!$D$12</f>
        <v>18373.792677502101</v>
      </c>
      <c r="E44" s="27">
        <f>'Cena na poramnuvanje'!E44*'Sreden kurs'!$D$12</f>
        <v>17621.860553423747</v>
      </c>
      <c r="F44" s="27">
        <f>'Cena na poramnuvanje'!F44*'Sreden kurs'!$D$12</f>
        <v>15847.903125000001</v>
      </c>
      <c r="G44" s="27">
        <f>'Cena na poramnuvanje'!G44*'Sreden kurs'!$D$12</f>
        <v>15478.967024999998</v>
      </c>
      <c r="H44" s="27">
        <f>'Cena na poramnuvanje'!H44*'Sreden kurs'!$D$12</f>
        <v>15631.353675</v>
      </c>
      <c r="I44" s="27">
        <f>'Cena na poramnuvanje'!I44*'Sreden kurs'!$D$12</f>
        <v>16633.209159383503</v>
      </c>
      <c r="J44" s="27">
        <f>'Cena na poramnuvanje'!J44*'Sreden kurs'!$D$12</f>
        <v>20655.135243940062</v>
      </c>
      <c r="K44" s="27">
        <f>'Cena na poramnuvanje'!K44*'Sreden kurs'!$D$12</f>
        <v>25607.316449226801</v>
      </c>
      <c r="L44" s="27">
        <f>'Cena na poramnuvanje'!L44*'Sreden kurs'!$D$12</f>
        <v>25333.61531590909</v>
      </c>
      <c r="M44" s="27">
        <f>'Cena na poramnuvanje'!M44*'Sreden kurs'!$D$12</f>
        <v>25426.733155213566</v>
      </c>
      <c r="N44" s="27">
        <f>'Cena na poramnuvanje'!N44*'Sreden kurs'!$D$12</f>
        <v>23978.99009189189</v>
      </c>
      <c r="O44" s="27">
        <f>'Cena na poramnuvanje'!O44*'Sreden kurs'!$D$12</f>
        <v>23057.017244377166</v>
      </c>
      <c r="P44" s="27">
        <f>'Cena na poramnuvanje'!P44*'Sreden kurs'!$D$12</f>
        <v>21355.862700038866</v>
      </c>
      <c r="Q44" s="27">
        <f>'Cena na poramnuvanje'!Q44*'Sreden kurs'!$D$12</f>
        <v>21134.263417362061</v>
      </c>
      <c r="R44" s="27">
        <f>'Cena na poramnuvanje'!R44*'Sreden kurs'!$D$12</f>
        <v>22291.980861985874</v>
      </c>
      <c r="S44" s="27">
        <f>'Cena na poramnuvanje'!S44*'Sreden kurs'!$D$12</f>
        <v>24287.487115721437</v>
      </c>
      <c r="T44" s="27">
        <f>'Cena na poramnuvanje'!T44*'Sreden kurs'!$D$12</f>
        <v>25326.513078944048</v>
      </c>
      <c r="U44" s="27">
        <f>'Cena na poramnuvanje'!U44*'Sreden kurs'!$D$12</f>
        <v>27626.754465057184</v>
      </c>
      <c r="V44" s="27">
        <f>'Cena na poramnuvanje'!V44*'Sreden kurs'!$D$12</f>
        <v>27050.31558383122</v>
      </c>
      <c r="W44" s="27">
        <f>'Cena na poramnuvanje'!W44*'Sreden kurs'!$D$12</f>
        <v>24820.026285832642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20470.149036052757</v>
      </c>
      <c r="AA44" s="28">
        <f>'Cena na poramnuvanje'!AA44*'Sreden kurs'!$D$12</f>
        <v>17872.194391145611</v>
      </c>
    </row>
    <row r="45" spans="2:27" x14ac:dyDescent="0.25">
      <c r="B45" s="66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8802.0256499999996</v>
      </c>
      <c r="Y45" s="27">
        <f>'Cena na poramnuvanje'!Y45*'Sreden kurs'!$D$12</f>
        <v>4836.3215453830007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6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5" t="str">
        <f>'Cena na poramnuvanje'!B48:B51</f>
        <v>12.01.2022</v>
      </c>
      <c r="C48" s="6" t="s">
        <v>26</v>
      </c>
      <c r="D48" s="27">
        <f>'Cena na poramnuvanje'!D48*'Sreden kurs'!$D$13</f>
        <v>16329.907241316147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21738.948042290751</v>
      </c>
      <c r="K48" s="27">
        <f>'Cena na poramnuvanje'!K48*'Sreden kurs'!$D$13</f>
        <v>23598.463106586823</v>
      </c>
      <c r="L48" s="27">
        <f>'Cena na poramnuvanje'!L48*'Sreden kurs'!$D$13</f>
        <v>26172.331517818577</v>
      </c>
      <c r="M48" s="27">
        <f>'Cena na poramnuvanje'!M48*'Sreden kurs'!$D$13</f>
        <v>25546.406317464727</v>
      </c>
      <c r="N48" s="27">
        <f>'Cena na poramnuvanje'!N48*'Sreden kurs'!$D$13</f>
        <v>23501.548708333332</v>
      </c>
      <c r="O48" s="27">
        <f>'Cena na poramnuvanje'!O48*'Sreden kurs'!$D$13</f>
        <v>21414.821013426488</v>
      </c>
      <c r="P48" s="27">
        <f>'Cena na poramnuvanje'!P48*'Sreden kurs'!$D$13</f>
        <v>20801.127702006783</v>
      </c>
      <c r="Q48" s="27">
        <f>'Cena na poramnuvanje'!Q48*'Sreden kurs'!$D$13</f>
        <v>18613.073024999998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26464.6872</v>
      </c>
      <c r="W48" s="27">
        <f>'Cena na poramnuvanje'!W48*'Sreden kurs'!$D$13</f>
        <v>24897.017250000001</v>
      </c>
      <c r="X48" s="27">
        <f>'Cena na poramnuvanje'!X48*'Sreden kurs'!$D$13</f>
        <v>22204.030499999997</v>
      </c>
      <c r="Y48" s="27">
        <f>'Cena na poramnuvanje'!Y48*'Sreden kurs'!$D$13</f>
        <v>0</v>
      </c>
      <c r="Z48" s="27">
        <f>'Cena na poramnuvanje'!Z48*'Sreden kurs'!$D$13</f>
        <v>17353.940280403309</v>
      </c>
      <c r="AA48" s="28">
        <f>'Cena na poramnuvanje'!AA48*'Sreden kurs'!$D$13</f>
        <v>15705.054458150062</v>
      </c>
    </row>
    <row r="49" spans="2:27" x14ac:dyDescent="0.25">
      <c r="B49" s="66"/>
      <c r="C49" s="6" t="s">
        <v>27</v>
      </c>
      <c r="D49" s="27">
        <f>'Cena na poramnuvanje'!D49*'Sreden kurs'!$D$13</f>
        <v>0</v>
      </c>
      <c r="E49" s="27">
        <f>'Cena na poramnuvanje'!E49*'Sreden kurs'!$D$13</f>
        <v>5675.32305</v>
      </c>
      <c r="F49" s="27">
        <f>'Cena na poramnuvanje'!F49*'Sreden kurs'!$D$13</f>
        <v>3388.67785</v>
      </c>
      <c r="G49" s="27">
        <f>'Cena na poramnuvanje'!G49*'Sreden kurs'!$D$13</f>
        <v>3284.0248499999998</v>
      </c>
      <c r="H49" s="27">
        <f>'Cena na poramnuvanje'!H49*'Sreden kurs'!$D$13</f>
        <v>3301.3327986486488</v>
      </c>
      <c r="I49" s="27">
        <f>'Cena na poramnuvanje'!I49*'Sreden kurs'!$D$13</f>
        <v>3582.067786363637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5045.6351439932141</v>
      </c>
      <c r="S49" s="27">
        <f>'Cena na poramnuvanje'!S49*'Sreden kurs'!$D$13</f>
        <v>4575.9209778838804</v>
      </c>
      <c r="T49" s="27">
        <f>'Cena na poramnuvanje'!T49*'Sreden kurs'!$D$13</f>
        <v>4929.1724775952207</v>
      </c>
      <c r="U49" s="27">
        <f>'Cena na poramnuvanje'!U49*'Sreden kurs'!$D$13</f>
        <v>5272.2303545454542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6171.9678000000004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6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5" t="str">
        <f>'Cena na poramnuvanje'!B52:B55</f>
        <v>13.01.2022</v>
      </c>
      <c r="C52" s="6" t="s">
        <v>26</v>
      </c>
      <c r="D52" s="27">
        <f>'Cena na poramnuvanje'!D52*'Sreden kurs'!$D$14</f>
        <v>15711.125310000001</v>
      </c>
      <c r="E52" s="27">
        <f>'Cena na poramnuvanje'!E52*'Sreden kurs'!$D$14</f>
        <v>15648.936749999999</v>
      </c>
      <c r="F52" s="27">
        <f>'Cena na poramnuvanje'!F52*'Sreden kurs'!$D$14</f>
        <v>13082.733225</v>
      </c>
      <c r="G52" s="27">
        <f>'Cena na poramnuvanje'!G52*'Sreden kurs'!$D$14</f>
        <v>12840.271875</v>
      </c>
      <c r="H52" s="27">
        <f>'Cena na poramnuvanje'!H52*'Sreden kurs'!$D$14</f>
        <v>13034.346717857143</v>
      </c>
      <c r="I52" s="27">
        <f>'Cena na poramnuvanje'!I52*'Sreden kurs'!$D$14</f>
        <v>15899.109975000003</v>
      </c>
      <c r="J52" s="27">
        <f>'Cena na poramnuvanje'!J52*'Sreden kurs'!$D$14</f>
        <v>20089.829202192243</v>
      </c>
      <c r="K52" s="27">
        <f>'Cena na poramnuvanje'!K52*'Sreden kurs'!$D$14</f>
        <v>24397.828767692303</v>
      </c>
      <c r="L52" s="27">
        <f>'Cena na poramnuvanje'!L52*'Sreden kurs'!$D$14</f>
        <v>25190.005898931908</v>
      </c>
      <c r="M52" s="27">
        <f>'Cena na poramnuvanje'!M52*'Sreden kurs'!$D$14</f>
        <v>22526.708963741225</v>
      </c>
      <c r="N52" s="27">
        <f>'Cena na poramnuvanje'!N52*'Sreden kurs'!$D$14</f>
        <v>20160.674637398377</v>
      </c>
      <c r="O52" s="27">
        <f>'Cena na poramnuvanje'!O52*'Sreden kurs'!$D$14</f>
        <v>19424.764737728827</v>
      </c>
      <c r="P52" s="27">
        <f>'Cena na poramnuvanje'!P52*'Sreden kurs'!$D$14</f>
        <v>16255.459016477042</v>
      </c>
      <c r="Q52" s="27">
        <f>'Cena na poramnuvanje'!Q52*'Sreden kurs'!$D$14</f>
        <v>17663.959563658991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24407.26845194805</v>
      </c>
      <c r="U52" s="27">
        <f>'Cena na poramnuvanje'!U52*'Sreden kurs'!$D$14</f>
        <v>24512.839526776428</v>
      </c>
      <c r="V52" s="27">
        <f>'Cena na poramnuvanje'!V52*'Sreden kurs'!$D$14</f>
        <v>23266.410406256044</v>
      </c>
      <c r="W52" s="27">
        <f>'Cena na poramnuvanje'!W52*'Sreden kurs'!$D$14</f>
        <v>22351.314971803684</v>
      </c>
      <c r="X52" s="27">
        <f>'Cena na poramnuvanje'!X52*'Sreden kurs'!$D$14</f>
        <v>18525.274617245028</v>
      </c>
      <c r="Y52" s="27">
        <f>'Cena na poramnuvanje'!Y52*'Sreden kurs'!$D$14</f>
        <v>16266.532298609354</v>
      </c>
      <c r="Z52" s="27">
        <f>'Cena na poramnuvanje'!Z52*'Sreden kurs'!$D$14</f>
        <v>15499.871060388074</v>
      </c>
      <c r="AA52" s="28">
        <f>'Cena na poramnuvanje'!AA52*'Sreden kurs'!$D$14</f>
        <v>12749.132473809525</v>
      </c>
    </row>
    <row r="53" spans="2:27" x14ac:dyDescent="0.25">
      <c r="B53" s="66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5236.0489048963655</v>
      </c>
      <c r="S53" s="27">
        <f>'Cena na poramnuvanje'!S53*'Sreden kurs'!$D$14</f>
        <v>5158.6046678258053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6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5" t="str">
        <f>'Cena na poramnuvanje'!B56:B59</f>
        <v>14.01.2022</v>
      </c>
      <c r="C56" s="6" t="s">
        <v>26</v>
      </c>
      <c r="D56" s="27">
        <f>'Cena na poramnuvanje'!D56*'Sreden kurs'!$D$15</f>
        <v>12754.589919485295</v>
      </c>
      <c r="E56" s="27">
        <f>'Cena na poramnuvanje'!E56*'Sreden kurs'!$D$15</f>
        <v>14454.689180672269</v>
      </c>
      <c r="F56" s="27">
        <f>'Cena na poramnuvanje'!F56*'Sreden kurs'!$D$15</f>
        <v>13945.048588546257</v>
      </c>
      <c r="G56" s="27">
        <f>'Cena na poramnuvanje'!G56*'Sreden kurs'!$D$15</f>
        <v>13911.888025968112</v>
      </c>
      <c r="H56" s="27">
        <f>'Cena na poramnuvanje'!H56*'Sreden kurs'!$D$15</f>
        <v>14046.334481929582</v>
      </c>
      <c r="I56" s="27">
        <f>'Cena na poramnuvanje'!I56*'Sreden kurs'!$D$15</f>
        <v>13619.528682605731</v>
      </c>
      <c r="J56" s="27">
        <f>'Cena na poramnuvanje'!J56*'Sreden kurs'!$D$15</f>
        <v>19151.895313001292</v>
      </c>
      <c r="K56" s="27">
        <f>'Cena na poramnuvanje'!K56*'Sreden kurs'!$D$15</f>
        <v>22865.498313157896</v>
      </c>
      <c r="L56" s="27">
        <f>'Cena na poramnuvanje'!L56*'Sreden kurs'!$D$15</f>
        <v>23566.045295864664</v>
      </c>
      <c r="M56" s="27">
        <f>'Cena na poramnuvanje'!M56*'Sreden kurs'!$D$15</f>
        <v>20090.71590239798</v>
      </c>
      <c r="N56" s="27">
        <f>'Cena na poramnuvanje'!N56*'Sreden kurs'!$D$15</f>
        <v>16875.364508607865</v>
      </c>
      <c r="O56" s="27">
        <f>'Cena na poramnuvanje'!O56*'Sreden kurs'!$D$15</f>
        <v>15776.849861026225</v>
      </c>
      <c r="P56" s="27">
        <f>'Cena na poramnuvanje'!P56*'Sreden kurs'!$D$15</f>
        <v>15219.501388144325</v>
      </c>
      <c r="Q56" s="27">
        <f>'Cena na poramnuvanje'!Q56*'Sreden kurs'!$D$15</f>
        <v>14997.866732608694</v>
      </c>
      <c r="R56" s="27">
        <f>'Cena na poramnuvanje'!R56*'Sreden kurs'!$D$15</f>
        <v>15544.517962499998</v>
      </c>
      <c r="S56" s="27">
        <f>'Cena na poramnuvanje'!S56*'Sreden kurs'!$D$15</f>
        <v>0</v>
      </c>
      <c r="T56" s="27">
        <f>'Cena na poramnuvanje'!T56*'Sreden kurs'!$D$15</f>
        <v>21926.883212698413</v>
      </c>
      <c r="U56" s="27">
        <f>'Cena na poramnuvanje'!U56*'Sreden kurs'!$D$15</f>
        <v>23394.674426865673</v>
      </c>
      <c r="V56" s="27">
        <f>'Cena na poramnuvanje'!V56*'Sreden kurs'!$D$15</f>
        <v>22455.092877539966</v>
      </c>
      <c r="W56" s="27">
        <f>'Cena na poramnuvanje'!W56*'Sreden kurs'!$D$15</f>
        <v>20567.118344797087</v>
      </c>
      <c r="X56" s="27">
        <f>'Cena na poramnuvanje'!X56*'Sreden kurs'!$D$15</f>
        <v>19390.043697393463</v>
      </c>
      <c r="Y56" s="27">
        <f>'Cena na poramnuvanje'!Y56*'Sreden kurs'!$D$15</f>
        <v>18113.049164260297</v>
      </c>
      <c r="Z56" s="27">
        <f>'Cena na poramnuvanje'!Z56*'Sreden kurs'!$D$15</f>
        <v>16020.803362500001</v>
      </c>
      <c r="AA56" s="28">
        <f>'Cena na poramnuvanje'!AA56*'Sreden kurs'!$D$15</f>
        <v>16614.438401992527</v>
      </c>
    </row>
    <row r="57" spans="2:27" x14ac:dyDescent="0.25">
      <c r="B57" s="66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7451.5220999999992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6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5" t="str">
        <f>'Cena na poramnuvanje'!B60:B63</f>
        <v>15.01.2022</v>
      </c>
      <c r="C60" s="6" t="s">
        <v>26</v>
      </c>
      <c r="D60" s="27">
        <f>'Cena na poramnuvanje'!D60*'Sreden kurs'!$D$16</f>
        <v>20023.103259836065</v>
      </c>
      <c r="E60" s="27">
        <f>'Cena na poramnuvanje'!E60*'Sreden kurs'!$D$16</f>
        <v>15550.673020786518</v>
      </c>
      <c r="F60" s="27">
        <f>'Cena na poramnuvanje'!F60*'Sreden kurs'!$D$16</f>
        <v>16230.42877789203</v>
      </c>
      <c r="G60" s="27">
        <f>'Cena na poramnuvanje'!G60*'Sreden kurs'!$D$16</f>
        <v>15936.640219271947</v>
      </c>
      <c r="H60" s="27">
        <f>'Cena na poramnuvanje'!H60*'Sreden kurs'!$D$16</f>
        <v>16088.761506696426</v>
      </c>
      <c r="I60" s="27">
        <f>'Cena na poramnuvanje'!I60*'Sreden kurs'!$D$16</f>
        <v>15284.35177105263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0</v>
      </c>
    </row>
    <row r="61" spans="2:27" x14ac:dyDescent="0.25">
      <c r="B61" s="66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3521.8590749999998</v>
      </c>
      <c r="K61" s="27">
        <f>'Cena na poramnuvanje'!K61*'Sreden kurs'!$D$16</f>
        <v>3833.4188250000002</v>
      </c>
      <c r="L61" s="27">
        <f>'Cena na poramnuvanje'!L61*'Sreden kurs'!$D$16</f>
        <v>3985.8054749999992</v>
      </c>
      <c r="M61" s="27">
        <f>'Cena na poramnuvanje'!M61*'Sreden kurs'!$D$16</f>
        <v>4257.2634750000007</v>
      </c>
      <c r="N61" s="27">
        <f>'Cena na poramnuvanje'!N61*'Sreden kurs'!$D$16</f>
        <v>4518.4229815605258</v>
      </c>
      <c r="O61" s="27">
        <f>'Cena na poramnuvanje'!O61*'Sreden kurs'!$D$16</f>
        <v>4579.1972239789602</v>
      </c>
      <c r="P61" s="27">
        <f>'Cena na poramnuvanje'!P61*'Sreden kurs'!$D$16</f>
        <v>4435.3126991002173</v>
      </c>
      <c r="Q61" s="27">
        <f>'Cena na poramnuvanje'!Q61*'Sreden kurs'!$D$16</f>
        <v>4257.4523860465124</v>
      </c>
      <c r="R61" s="27">
        <f>'Cena na poramnuvanje'!R61*'Sreden kurs'!$D$16</f>
        <v>4319.9241358695645</v>
      </c>
      <c r="S61" s="27">
        <f>'Cena na poramnuvanje'!S61*'Sreden kurs'!$D$16</f>
        <v>4554.8779748295101</v>
      </c>
      <c r="T61" s="27">
        <f>'Cena na poramnuvanje'!T61*'Sreden kurs'!$D$16</f>
        <v>4815.9557268383478</v>
      </c>
      <c r="U61" s="27">
        <f>'Cena na poramnuvanje'!U61*'Sreden kurs'!$D$16</f>
        <v>5974.4768899521532</v>
      </c>
      <c r="V61" s="27">
        <f>'Cena na poramnuvanje'!V61*'Sreden kurs'!$D$16</f>
        <v>6314.6348763572687</v>
      </c>
      <c r="W61" s="27">
        <f>'Cena na poramnuvanje'!W61*'Sreden kurs'!$D$16</f>
        <v>5176.3634947627588</v>
      </c>
      <c r="X61" s="27">
        <f>'Cena na poramnuvanje'!X61*'Sreden kurs'!$D$16</f>
        <v>5113.6669965153451</v>
      </c>
      <c r="Y61" s="27">
        <f>'Cena na poramnuvanje'!Y61*'Sreden kurs'!$D$16</f>
        <v>4648.7480720571693</v>
      </c>
      <c r="Z61" s="27">
        <f>'Cena na poramnuvanje'!Z61*'Sreden kurs'!$D$16</f>
        <v>4569.7668802488333</v>
      </c>
      <c r="AA61" s="28">
        <f>'Cena na poramnuvanje'!AA61*'Sreden kurs'!$D$16</f>
        <v>4020.7281942958302</v>
      </c>
    </row>
    <row r="62" spans="2:27" x14ac:dyDescent="0.25">
      <c r="B62" s="66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5" t="str">
        <f>'Cena na poramnuvanje'!B64:B67</f>
        <v>16.01.2022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18582.729340369391</v>
      </c>
      <c r="F64" s="27">
        <f>'Cena na poramnuvanje'!F64*'Sreden kurs'!$D$17</f>
        <v>16775.729246205057</v>
      </c>
      <c r="G64" s="27">
        <f>'Cena na poramnuvanje'!G64*'Sreden kurs'!$D$17</f>
        <v>16327.711700613496</v>
      </c>
      <c r="H64" s="27">
        <f>'Cena na poramnuvanje'!H64*'Sreden kurs'!$D$17</f>
        <v>15341.94072360515</v>
      </c>
      <c r="I64" s="27">
        <f>'Cena na poramnuvanje'!I64*'Sreden kurs'!$D$17</f>
        <v>13815.978300000001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0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19387.036800000002</v>
      </c>
      <c r="Z64" s="27">
        <f>'Cena na poramnuvanje'!Z64*'Sreden kurs'!$D$17</f>
        <v>15850.092791803278</v>
      </c>
      <c r="AA64" s="28">
        <f>'Cena na poramnuvanje'!AA64*'Sreden kurs'!$D$17</f>
        <v>13792.572178585464</v>
      </c>
    </row>
    <row r="65" spans="2:27" x14ac:dyDescent="0.25">
      <c r="B65" s="66"/>
      <c r="C65" s="6" t="s">
        <v>27</v>
      </c>
      <c r="D65" s="27">
        <f>'Cena na poramnuvanje'!D65*'Sreden kurs'!$D$17</f>
        <v>4421.6534730762196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3238.9875000000002</v>
      </c>
      <c r="K65" s="27">
        <f>'Cena na poramnuvanje'!K65*'Sreden kurs'!$D$17</f>
        <v>3551.7811500000003</v>
      </c>
      <c r="L65" s="27">
        <f>'Cena na poramnuvanje'!L65*'Sreden kurs'!$D$17</f>
        <v>4163.1585365853662</v>
      </c>
      <c r="M65" s="27">
        <f>'Cena na poramnuvanje'!M65*'Sreden kurs'!$D$17</f>
        <v>4199.2677428032212</v>
      </c>
      <c r="N65" s="27">
        <f>'Cena na poramnuvanje'!N65*'Sreden kurs'!$D$17</f>
        <v>4190.719339123867</v>
      </c>
      <c r="O65" s="27">
        <f>'Cena na poramnuvanje'!O65*'Sreden kurs'!$D$17</f>
        <v>4191.1614158477278</v>
      </c>
      <c r="P65" s="27">
        <f>'Cena na poramnuvanje'!P65*'Sreden kurs'!$D$17</f>
        <v>4061.6309471830982</v>
      </c>
      <c r="Q65" s="27">
        <f>'Cena na poramnuvanje'!Q65*'Sreden kurs'!$D$17</f>
        <v>3866.6255405584438</v>
      </c>
      <c r="R65" s="27">
        <f>'Cena na poramnuvanje'!R65*'Sreden kurs'!$D$17</f>
        <v>3934.1798584185813</v>
      </c>
      <c r="S65" s="27">
        <f>'Cena na poramnuvanje'!S65*'Sreden kurs'!$D$17</f>
        <v>4718.9762510902383</v>
      </c>
      <c r="T65" s="27">
        <f>'Cena na poramnuvanje'!T65*'Sreden kurs'!$D$17</f>
        <v>5186.6102991456464</v>
      </c>
      <c r="U65" s="27">
        <f>'Cena na poramnuvanje'!U65*'Sreden kurs'!$D$17</f>
        <v>4990.5085500000005</v>
      </c>
      <c r="V65" s="27">
        <f>'Cena na poramnuvanje'!V65*'Sreden kurs'!$D$17</f>
        <v>5085.8430864963502</v>
      </c>
      <c r="W65" s="27">
        <f>'Cena na poramnuvanje'!W65*'Sreden kurs'!$D$17</f>
        <v>5419.8236665236045</v>
      </c>
      <c r="X65" s="27">
        <f>'Cena na poramnuvanje'!X65*'Sreden kurs'!$D$17</f>
        <v>7863.0277500000002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6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5" t="str">
        <f>'Cena na poramnuvanje'!B68:B71</f>
        <v>17.01.2022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11459.846250000001</v>
      </c>
      <c r="F68" s="27">
        <f>'Cena na poramnuvanje'!F68*'Sreden kurs'!$D$18</f>
        <v>10457.3025</v>
      </c>
      <c r="G68" s="27">
        <f>'Cena na poramnuvanje'!G68*'Sreden kurs'!$D$18</f>
        <v>0</v>
      </c>
      <c r="H68" s="27">
        <f>'Cena na poramnuvanje'!H68*'Sreden kurs'!$D$18</f>
        <v>10499.2551</v>
      </c>
      <c r="I68" s="27">
        <f>'Cena na poramnuvanje'!I68*'Sreden kurs'!$D$18</f>
        <v>11324.117250000001</v>
      </c>
      <c r="J68" s="27">
        <f>'Cena na poramnuvanje'!J68*'Sreden kurs'!$D$18</f>
        <v>0</v>
      </c>
      <c r="K68" s="27">
        <f>'Cena na poramnuvanje'!K68*'Sreden kurs'!$D$18</f>
        <v>25051.421352531645</v>
      </c>
      <c r="L68" s="27">
        <f>'Cena na poramnuvanje'!L68*'Sreden kurs'!$D$18</f>
        <v>25725.663608412426</v>
      </c>
      <c r="M68" s="27">
        <f>'Cena na poramnuvanje'!M68*'Sreden kurs'!$D$18</f>
        <v>23937.625279870128</v>
      </c>
      <c r="N68" s="27">
        <f>'Cena na poramnuvanje'!N68*'Sreden kurs'!$D$18</f>
        <v>19587.998032798459</v>
      </c>
      <c r="O68" s="27">
        <f>'Cena na poramnuvanje'!O68*'Sreden kurs'!$D$18</f>
        <v>18935.587909096721</v>
      </c>
      <c r="P68" s="27">
        <f>'Cena na poramnuvanje'!P68*'Sreden kurs'!$D$18</f>
        <v>18774.435723350256</v>
      </c>
      <c r="Q68" s="27">
        <f>'Cena na poramnuvanje'!Q68*'Sreden kurs'!$D$18</f>
        <v>17620.378977581866</v>
      </c>
      <c r="R68" s="27">
        <f>'Cena na poramnuvanje'!R68*'Sreden kurs'!$D$18</f>
        <v>18971.546369724194</v>
      </c>
      <c r="S68" s="27">
        <f>'Cena na poramnuvanje'!S68*'Sreden kurs'!$D$18</f>
        <v>19409.593250173082</v>
      </c>
      <c r="T68" s="27">
        <f>'Cena na poramnuvanje'!T68*'Sreden kurs'!$D$18</f>
        <v>22670.840373100305</v>
      </c>
      <c r="U68" s="27">
        <f>'Cena na poramnuvanje'!U68*'Sreden kurs'!$D$18</f>
        <v>22554.832009090907</v>
      </c>
      <c r="V68" s="27">
        <f>'Cena na poramnuvanje'!V68*'Sreden kurs'!$D$18</f>
        <v>23165.039181818185</v>
      </c>
      <c r="W68" s="27">
        <f>'Cena na poramnuvanje'!W68*'Sreden kurs'!$D$18</f>
        <v>21738.18138136882</v>
      </c>
      <c r="X68" s="27">
        <f>'Cena na poramnuvanje'!X68*'Sreden kurs'!$D$18</f>
        <v>20041.285310995052</v>
      </c>
      <c r="Y68" s="27">
        <f>'Cena na poramnuvanje'!Y68*'Sreden kurs'!$D$18</f>
        <v>18042.085800000001</v>
      </c>
      <c r="Z68" s="27">
        <f>'Cena na poramnuvanje'!Z68*'Sreden kurs'!$D$18</f>
        <v>17631.350764126397</v>
      </c>
      <c r="AA68" s="28">
        <f>'Cena na poramnuvanje'!AA68*'Sreden kurs'!$D$18</f>
        <v>16323.537073163467</v>
      </c>
    </row>
    <row r="69" spans="2:27" x14ac:dyDescent="0.25">
      <c r="B69" s="66"/>
      <c r="C69" s="6" t="s">
        <v>27</v>
      </c>
      <c r="D69" s="27">
        <f>'Cena na poramnuvanje'!D69*'Sreden kurs'!$D$18</f>
        <v>3966.3715500000003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4656.7386000000006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6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3733.1644499999998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11199.493350000001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5" t="str">
        <f>'Cena na poramnuvanje'!B72:B75</f>
        <v>18.01.2022</v>
      </c>
      <c r="C72" s="6" t="s">
        <v>26</v>
      </c>
      <c r="D72" s="27">
        <f>'Cena na poramnuvanje'!D72*'Sreden kurs'!$D$19</f>
        <v>15947.524572752494</v>
      </c>
      <c r="E72" s="27">
        <f>'Cena na poramnuvanje'!E72*'Sreden kurs'!$D$19</f>
        <v>17063.232322167485</v>
      </c>
      <c r="F72" s="27">
        <f>'Cena na poramnuvanje'!F72*'Sreden kurs'!$D$19</f>
        <v>16159.211961713936</v>
      </c>
      <c r="G72" s="27">
        <f>'Cena na poramnuvanje'!G72*'Sreden kurs'!$D$19</f>
        <v>15944.494653331123</v>
      </c>
      <c r="H72" s="27">
        <f>'Cena na poramnuvanje'!H72*'Sreden kurs'!$D$19</f>
        <v>15558.553575000002</v>
      </c>
      <c r="I72" s="27">
        <f>'Cena na poramnuvanje'!I72*'Sreden kurs'!$D$19</f>
        <v>16446.642986065573</v>
      </c>
      <c r="J72" s="27">
        <f>'Cena na poramnuvanje'!J72*'Sreden kurs'!$D$19</f>
        <v>19664.979480978262</v>
      </c>
      <c r="K72" s="27">
        <f>'Cena na poramnuvanje'!K72*'Sreden kurs'!$D$19</f>
        <v>23758.902324418606</v>
      </c>
      <c r="L72" s="27">
        <f>'Cena na poramnuvanje'!L72*'Sreden kurs'!$D$19</f>
        <v>25253.343631348194</v>
      </c>
      <c r="M72" s="27">
        <f>'Cena na poramnuvanje'!M72*'Sreden kurs'!$D$19</f>
        <v>25380.00301395349</v>
      </c>
      <c r="N72" s="27">
        <f>'Cena na poramnuvanje'!N72*'Sreden kurs'!$D$19</f>
        <v>24867.683129472407</v>
      </c>
      <c r="O72" s="27">
        <f>'Cena na poramnuvanje'!O72*'Sreden kurs'!$D$19</f>
        <v>22473.393166256159</v>
      </c>
      <c r="P72" s="27">
        <f>'Cena na poramnuvanje'!P72*'Sreden kurs'!$D$19</f>
        <v>21088.639470515973</v>
      </c>
      <c r="Q72" s="27">
        <f>'Cena na poramnuvanje'!Q72*'Sreden kurs'!$D$19</f>
        <v>21033.150355076497</v>
      </c>
      <c r="R72" s="27">
        <f>'Cena na poramnuvanje'!R72*'Sreden kurs'!$D$19</f>
        <v>21226.009797534767</v>
      </c>
      <c r="S72" s="27">
        <f>'Cena na poramnuvanje'!S72*'Sreden kurs'!$D$19</f>
        <v>21457.718346693353</v>
      </c>
      <c r="T72" s="27">
        <f>'Cena na poramnuvanje'!T72*'Sreden kurs'!$D$19</f>
        <v>22149.754332936278</v>
      </c>
      <c r="U72" s="27">
        <f>'Cena na poramnuvanje'!U72*'Sreden kurs'!$D$19</f>
        <v>24310.987317375155</v>
      </c>
      <c r="V72" s="27">
        <f>'Cena na poramnuvanje'!V72*'Sreden kurs'!$D$19</f>
        <v>23650.829372033899</v>
      </c>
      <c r="W72" s="27">
        <f>'Cena na poramnuvanje'!W72*'Sreden kurs'!$D$19</f>
        <v>22002.478576197387</v>
      </c>
      <c r="X72" s="27">
        <f>'Cena na poramnuvanje'!X72*'Sreden kurs'!$D$19</f>
        <v>21226.50492293233</v>
      </c>
      <c r="Y72" s="27">
        <f>'Cena na poramnuvanje'!Y72*'Sreden kurs'!$D$19</f>
        <v>21115.7307</v>
      </c>
      <c r="Z72" s="27">
        <f>'Cena na poramnuvanje'!Z72*'Sreden kurs'!$D$19</f>
        <v>17625.3122682266</v>
      </c>
      <c r="AA72" s="28">
        <f>'Cena na poramnuvanje'!AA72*'Sreden kurs'!$D$19</f>
        <v>16086.480787656905</v>
      </c>
    </row>
    <row r="73" spans="2:27" x14ac:dyDescent="0.25">
      <c r="B73" s="66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6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5" t="str">
        <f>'Cena na poramnuvanje'!B76:B79</f>
        <v>19.01.2022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15108.325389669422</v>
      </c>
      <c r="F76" s="27">
        <f>'Cena na poramnuvanje'!F76*'Sreden kurs'!$D$20</f>
        <v>16105.47975</v>
      </c>
      <c r="G76" s="27">
        <f>'Cena na poramnuvanje'!G76*'Sreden kurs'!$D$20</f>
        <v>15661.275749999999</v>
      </c>
      <c r="H76" s="27">
        <f>'Cena na poramnuvanje'!H76*'Sreden kurs'!$D$20</f>
        <v>14000.871973880596</v>
      </c>
      <c r="I76" s="27">
        <f>'Cena na poramnuvanje'!I76*'Sreden kurs'!$D$20</f>
        <v>13967.439525</v>
      </c>
      <c r="J76" s="27">
        <f>'Cena na poramnuvanje'!J76*'Sreden kurs'!$D$20</f>
        <v>17869.339799999998</v>
      </c>
      <c r="K76" s="27">
        <f>'Cena na poramnuvanje'!K76*'Sreden kurs'!$D$20</f>
        <v>23468.624144087087</v>
      </c>
      <c r="L76" s="27">
        <f>'Cena na poramnuvanje'!L76*'Sreden kurs'!$D$20</f>
        <v>23936.573217198886</v>
      </c>
      <c r="M76" s="27">
        <f>'Cena na poramnuvanje'!M76*'Sreden kurs'!$D$20</f>
        <v>21705.123098108597</v>
      </c>
      <c r="N76" s="27">
        <f>'Cena na poramnuvanje'!N76*'Sreden kurs'!$D$20</f>
        <v>18045.624714045476</v>
      </c>
      <c r="O76" s="27">
        <f>'Cena na poramnuvanje'!O76*'Sreden kurs'!$D$20</f>
        <v>15752.389718803206</v>
      </c>
      <c r="P76" s="27">
        <f>'Cena na poramnuvanje'!P76*'Sreden kurs'!$D$20</f>
        <v>15548.14254375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26396.205750000001</v>
      </c>
      <c r="U76" s="27">
        <f>'Cena na poramnuvanje'!U76*'Sreden kurs'!$D$20</f>
        <v>28768.995449999999</v>
      </c>
      <c r="V76" s="27">
        <f>'Cena na poramnuvanje'!V76*'Sreden kurs'!$D$20</f>
        <v>28643.7546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6"/>
      <c r="C77" s="6" t="s">
        <v>27</v>
      </c>
      <c r="D77" s="27">
        <f>'Cena na poramnuvanje'!D77*'Sreden kurs'!$D$20</f>
        <v>3401.5406217898835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4142.2889618729105</v>
      </c>
      <c r="R77" s="27">
        <f>'Cena na poramnuvanje'!R77*'Sreden kurs'!$D$20</f>
        <v>3357.2197979999996</v>
      </c>
      <c r="S77" s="27">
        <f>'Cena na poramnuvanje'!S77*'Sreden kurs'!$D$20</f>
        <v>4639.2396545454549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9280.7788500000006</v>
      </c>
      <c r="X77" s="27">
        <f>'Cena na poramnuvanje'!X77*'Sreden kurs'!$D$20</f>
        <v>8070.9398999999994</v>
      </c>
      <c r="Y77" s="27">
        <f>'Cena na poramnuvanje'!Y77*'Sreden kurs'!$D$20</f>
        <v>5034.2199384187079</v>
      </c>
      <c r="Z77" s="27">
        <f>'Cena na poramnuvanje'!Z77*'Sreden kurs'!$D$20</f>
        <v>4438.0100619777158</v>
      </c>
      <c r="AA77" s="28">
        <f>'Cena na poramnuvanje'!AA77*'Sreden kurs'!$D$20</f>
        <v>6017.7302999999993</v>
      </c>
    </row>
    <row r="78" spans="2:27" ht="24" customHeight="1" x14ac:dyDescent="0.25">
      <c r="B78" s="66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5" t="str">
        <f>'Cena na poramnuvanje'!B80:B83</f>
        <v>20.01.2022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13928.699325800113</v>
      </c>
      <c r="F80" s="27">
        <f>'Cena na poramnuvanje'!F80*'Sreden kurs'!$D$21</f>
        <v>12231.6507</v>
      </c>
      <c r="G80" s="27">
        <f>'Cena na poramnuvanje'!G80*'Sreden kurs'!$D$21</f>
        <v>11635.677</v>
      </c>
      <c r="H80" s="27">
        <f>'Cena na poramnuvanje'!H80*'Sreden kurs'!$D$21</f>
        <v>12363.678</v>
      </c>
      <c r="I80" s="27">
        <f>'Cena na poramnuvanje'!I80*'Sreden kurs'!$D$21</f>
        <v>15910.52355</v>
      </c>
      <c r="J80" s="27">
        <f>'Cena na poramnuvanje'!J80*'Sreden kurs'!$D$21</f>
        <v>21844.9656</v>
      </c>
      <c r="K80" s="27">
        <f>'Cena na poramnuvanje'!K80*'Sreden kurs'!$D$21</f>
        <v>0</v>
      </c>
      <c r="L80" s="27">
        <f>'Cena na poramnuvanje'!L80*'Sreden kurs'!$D$21</f>
        <v>23396.594850000001</v>
      </c>
      <c r="M80" s="27">
        <f>'Cena na poramnuvanje'!M80*'Sreden kurs'!$D$21</f>
        <v>22407.103092348287</v>
      </c>
      <c r="N80" s="27">
        <f>'Cena na poramnuvanje'!N80*'Sreden kurs'!$D$21</f>
        <v>16854.570251834863</v>
      </c>
      <c r="O80" s="27">
        <f>'Cena na poramnuvanje'!O80*'Sreden kurs'!$D$21</f>
        <v>14837.647500000001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22998.045149999998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13426.065900000001</v>
      </c>
    </row>
    <row r="81" spans="2:27" x14ac:dyDescent="0.25">
      <c r="B81" s="66"/>
      <c r="C81" s="6" t="s">
        <v>27</v>
      </c>
      <c r="D81" s="27">
        <f>'Cena na poramnuvanje'!D81*'Sreden kurs'!$D$21</f>
        <v>3805.4597727272735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8108.5738500000007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5267.5190999999995</v>
      </c>
      <c r="Q81" s="27">
        <f>'Cena na poramnuvanje'!Q81*'Sreden kurs'!$D$21</f>
        <v>5092.3053</v>
      </c>
      <c r="R81" s="27">
        <f>'Cena na poramnuvanje'!R81*'Sreden kurs'!$D$21</f>
        <v>4177.6738707920804</v>
      </c>
      <c r="S81" s="27">
        <f>'Cena na poramnuvanje'!S81*'Sreden kurs'!$D$21</f>
        <v>4070.0191500000001</v>
      </c>
      <c r="T81" s="27">
        <f>'Cena na poramnuvanje'!T81*'Sreden kurs'!$D$21</f>
        <v>4279.1652000000004</v>
      </c>
      <c r="U81" s="27">
        <f>'Cena na poramnuvanje'!U81*'Sreden kurs'!$D$21</f>
        <v>0</v>
      </c>
      <c r="V81" s="27">
        <f>'Cena na poramnuvanje'!V81*'Sreden kurs'!$D$21</f>
        <v>6531.6496500000003</v>
      </c>
      <c r="W81" s="27">
        <f>'Cena na poramnuvanje'!W81*'Sreden kurs'!$D$21</f>
        <v>6343.4798999999994</v>
      </c>
      <c r="X81" s="27">
        <f>'Cena na poramnuvanje'!X81*'Sreden kurs'!$D$21</f>
        <v>5599.4381999999996</v>
      </c>
      <c r="Y81" s="27">
        <f>'Cena na poramnuvanje'!Y81*'Sreden kurs'!$D$21</f>
        <v>3808.4474898773005</v>
      </c>
      <c r="Z81" s="27">
        <f>'Cena na poramnuvanje'!Z81*'Sreden kurs'!$D$21</f>
        <v>4767.1726499999995</v>
      </c>
      <c r="AA81" s="28">
        <f>'Cena na poramnuvanje'!AA81*'Sreden kurs'!$D$21</f>
        <v>0</v>
      </c>
    </row>
    <row r="82" spans="2:27" x14ac:dyDescent="0.25">
      <c r="B82" s="66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5" t="str">
        <f>'Cena na poramnuvanje'!B84:B87</f>
        <v>21.01.2022</v>
      </c>
      <c r="C84" s="6" t="s">
        <v>26</v>
      </c>
      <c r="D84" s="27">
        <f>'Cena na poramnuvanje'!D84*'Sreden kurs'!$D$22</f>
        <v>13243.765111999999</v>
      </c>
      <c r="E84" s="27">
        <f>'Cena na poramnuvanje'!E84*'Sreden kurs'!$D$22</f>
        <v>12727.085499780866</v>
      </c>
      <c r="F84" s="27">
        <f>'Cena na poramnuvanje'!F84*'Sreden kurs'!$D$22</f>
        <v>11261.694715906006</v>
      </c>
      <c r="G84" s="27">
        <f>'Cena na poramnuvanje'!G84*'Sreden kurs'!$D$22</f>
        <v>11534.516436752476</v>
      </c>
      <c r="H84" s="27">
        <f>'Cena na poramnuvanje'!H84*'Sreden kurs'!$D$22</f>
        <v>13424.459679257385</v>
      </c>
      <c r="I84" s="27">
        <f>'Cena na poramnuvanje'!I84*'Sreden kurs'!$D$22</f>
        <v>15548.086859843448</v>
      </c>
      <c r="J84" s="27">
        <f>'Cena na poramnuvanje'!J84*'Sreden kurs'!$D$22</f>
        <v>20708.715739829615</v>
      </c>
      <c r="K84" s="27">
        <f>'Cena na poramnuvanje'!K84*'Sreden kurs'!$D$22</f>
        <v>22379.539071274019</v>
      </c>
      <c r="L84" s="27">
        <f>'Cena na poramnuvanje'!L84*'Sreden kurs'!$D$22</f>
        <v>22436.744324342719</v>
      </c>
      <c r="M84" s="27">
        <f>'Cena na poramnuvanje'!M84*'Sreden kurs'!$D$22</f>
        <v>19785.060637398179</v>
      </c>
      <c r="N84" s="27">
        <f>'Cena na poramnuvanje'!N84*'Sreden kurs'!$D$22</f>
        <v>17954.265380543009</v>
      </c>
      <c r="O84" s="27">
        <f>'Cena na poramnuvanje'!O84*'Sreden kurs'!$D$22</f>
        <v>17443.776915562928</v>
      </c>
      <c r="P84" s="27">
        <f>'Cena na poramnuvanje'!P84*'Sreden kurs'!$D$22</f>
        <v>16152.144317318767</v>
      </c>
      <c r="Q84" s="27">
        <f>'Cena na poramnuvanje'!Q84*'Sreden kurs'!$D$22</f>
        <v>14561.840880696976</v>
      </c>
      <c r="R84" s="27">
        <f>'Cena na poramnuvanje'!R84*'Sreden kurs'!$D$22</f>
        <v>14736.930421236246</v>
      </c>
      <c r="S84" s="27">
        <f>'Cena na poramnuvanje'!S84*'Sreden kurs'!$D$22</f>
        <v>17661.194019538005</v>
      </c>
      <c r="T84" s="27">
        <f>'Cena na poramnuvanje'!T84*'Sreden kurs'!$D$22</f>
        <v>21208.367351591554</v>
      </c>
      <c r="U84" s="27">
        <f>'Cena na poramnuvanje'!U84*'Sreden kurs'!$D$22</f>
        <v>22825.222170901408</v>
      </c>
      <c r="V84" s="27">
        <f>'Cena na poramnuvanje'!V84*'Sreden kurs'!$D$22</f>
        <v>22542.916102078401</v>
      </c>
      <c r="W84" s="27">
        <f>'Cena na poramnuvanje'!W84*'Sreden kurs'!$D$22</f>
        <v>22757.045503801161</v>
      </c>
      <c r="X84" s="27">
        <f>'Cena na poramnuvanje'!X84*'Sreden kurs'!$D$22</f>
        <v>20860.20024185623</v>
      </c>
      <c r="Y84" s="27">
        <f>'Cena na poramnuvanje'!Y84*'Sreden kurs'!$D$22</f>
        <v>20082.466884430021</v>
      </c>
      <c r="Z84" s="27">
        <f>'Cena na poramnuvanje'!Z84*'Sreden kurs'!$D$22</f>
        <v>18668.625578950716</v>
      </c>
      <c r="AA84" s="28">
        <f>'Cena na poramnuvanje'!AA84*'Sreden kurs'!$D$22</f>
        <v>16636.753681132144</v>
      </c>
    </row>
    <row r="85" spans="2:27" x14ac:dyDescent="0.25">
      <c r="B85" s="66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0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6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5" t="str">
        <f>'Cena na poramnuvanje'!B88:B91</f>
        <v>22.01.2022</v>
      </c>
      <c r="C88" s="6" t="s">
        <v>26</v>
      </c>
      <c r="D88" s="27">
        <f>'Cena na poramnuvanje'!D88*'Sreden kurs'!$D$23</f>
        <v>15729.733009434389</v>
      </c>
      <c r="E88" s="27">
        <f>'Cena na poramnuvanje'!E88*'Sreden kurs'!$D$23</f>
        <v>15350.825489999997</v>
      </c>
      <c r="F88" s="27">
        <f>'Cena na poramnuvanje'!F88*'Sreden kurs'!$D$23</f>
        <v>14514.099303120569</v>
      </c>
      <c r="G88" s="27">
        <f>'Cena na poramnuvanje'!G88*'Sreden kurs'!$D$23</f>
        <v>14414.03226391757</v>
      </c>
      <c r="H88" s="27">
        <f>'Cena na poramnuvanje'!H88*'Sreden kurs'!$D$23</f>
        <v>14085.643010426109</v>
      </c>
      <c r="I88" s="27">
        <f>'Cena na poramnuvanje'!I88*'Sreden kurs'!$D$23</f>
        <v>16320.046084999998</v>
      </c>
      <c r="J88" s="27">
        <f>'Cena na poramnuvanje'!J88*'Sreden kurs'!$D$23</f>
        <v>13950.360340000001</v>
      </c>
      <c r="K88" s="27">
        <f>'Cena na poramnuvanje'!K88*'Sreden kurs'!$D$23</f>
        <v>13140.9285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19688.565784999999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15168.826714999999</v>
      </c>
      <c r="R88" s="27">
        <f>'Cena na poramnuvanje'!R88*'Sreden kurs'!$D$23</f>
        <v>17292.351405000001</v>
      </c>
      <c r="S88" s="27">
        <f>'Cena na poramnuvanje'!S88*'Sreden kurs'!$D$23</f>
        <v>18184.453874999996</v>
      </c>
      <c r="T88" s="27">
        <f>'Cena na poramnuvanje'!T88*'Sreden kurs'!$D$23</f>
        <v>19542.966764999997</v>
      </c>
      <c r="U88" s="27">
        <f>'Cena na poramnuvanje'!U88*'Sreden kurs'!$D$23</f>
        <v>21826.897154999999</v>
      </c>
      <c r="V88" s="27">
        <f>'Cena na poramnuvanje'!V88*'Sreden kurs'!$D$23</f>
        <v>21551.122739999999</v>
      </c>
      <c r="W88" s="27">
        <f>'Cena na poramnuvanje'!W88*'Sreden kurs'!$D$23</f>
        <v>20460.980924999996</v>
      </c>
      <c r="X88" s="27">
        <f>'Cena na poramnuvanje'!X88*'Sreden kurs'!$D$23</f>
        <v>21076.692034999996</v>
      </c>
      <c r="Y88" s="27">
        <f>'Cena na poramnuvanje'!Y88*'Sreden kurs'!$D$23</f>
        <v>18926.638709999999</v>
      </c>
      <c r="Z88" s="27">
        <f>'Cena na poramnuvanje'!Z88*'Sreden kurs'!$D$23</f>
        <v>18063.532654999999</v>
      </c>
      <c r="AA88" s="28">
        <f>'Cena na poramnuvanje'!AA88*'Sreden kurs'!$D$23</f>
        <v>16618.647464999998</v>
      </c>
    </row>
    <row r="89" spans="2:27" x14ac:dyDescent="0.25">
      <c r="B89" s="66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6462.4988750000002</v>
      </c>
      <c r="N89" s="27">
        <f>'Cena na poramnuvanje'!N89*'Sreden kurs'!$D$23</f>
        <v>0</v>
      </c>
      <c r="O89" s="27">
        <f>'Cena na poramnuvanje'!O89*'Sreden kurs'!$D$23</f>
        <v>6467.4344349999992</v>
      </c>
      <c r="P89" s="27">
        <f>'Cena na poramnuvanje'!P89*'Sreden kurs'!$D$23</f>
        <v>6200.2972499999996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6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5962.7734250000003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17888.320274999998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5" t="str">
        <f>'Cena na poramnuvanje'!B92:B95</f>
        <v>23.01.2022</v>
      </c>
      <c r="C92" s="6" t="s">
        <v>26</v>
      </c>
      <c r="D92" s="27">
        <f>'Cena na poramnuvanje'!D92*'Sreden kurs'!$D$24</f>
        <v>15733.970412554669</v>
      </c>
      <c r="E92" s="27">
        <f>'Cena na poramnuvanje'!E92*'Sreden kurs'!$D$24</f>
        <v>16074.066577544909</v>
      </c>
      <c r="F92" s="27">
        <f>'Cena na poramnuvanje'!F92*'Sreden kurs'!$D$24</f>
        <v>15810.925374957824</v>
      </c>
      <c r="G92" s="27">
        <f>'Cena na poramnuvanje'!G92*'Sreden kurs'!$D$24</f>
        <v>15306.3316527512</v>
      </c>
      <c r="H92" s="27">
        <f>'Cena na poramnuvanje'!H92*'Sreden kurs'!$D$24</f>
        <v>15244.166499736211</v>
      </c>
      <c r="I92" s="27">
        <f>'Cena na poramnuvanje'!I92*'Sreden kurs'!$D$24</f>
        <v>14395.79463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18126.461044999996</v>
      </c>
      <c r="P92" s="27">
        <f>'Cena na poramnuvanje'!P92*'Sreden kurs'!$D$24</f>
        <v>16991.754414927953</v>
      </c>
      <c r="Q92" s="27">
        <f>'Cena na poramnuvanje'!Q92*'Sreden kurs'!$D$24</f>
        <v>16270.797644080942</v>
      </c>
      <c r="R92" s="27">
        <f>'Cena na poramnuvanje'!R92*'Sreden kurs'!$D$24</f>
        <v>16111.964709560811</v>
      </c>
      <c r="S92" s="27">
        <f>'Cena na poramnuvanje'!S92*'Sreden kurs'!$D$24</f>
        <v>17257.700182783417</v>
      </c>
      <c r="T92" s="27">
        <f>'Cena na poramnuvanje'!T92*'Sreden kurs'!$D$24</f>
        <v>18547.272112131403</v>
      </c>
      <c r="U92" s="27">
        <f>'Cena na poramnuvanje'!U92*'Sreden kurs'!$D$24</f>
        <v>24094.732069491878</v>
      </c>
      <c r="V92" s="27">
        <f>'Cena na poramnuvanje'!V92*'Sreden kurs'!$D$24</f>
        <v>24921.541254226238</v>
      </c>
      <c r="W92" s="27">
        <f>'Cena na poramnuvanje'!W92*'Sreden kurs'!$D$24</f>
        <v>22176.069172875978</v>
      </c>
      <c r="X92" s="27">
        <f>'Cena na poramnuvanje'!X92*'Sreden kurs'!$D$24</f>
        <v>20699.830217773437</v>
      </c>
      <c r="Y92" s="27">
        <f>'Cena na poramnuvanje'!Y92*'Sreden kurs'!$D$24</f>
        <v>17938.206654497204</v>
      </c>
      <c r="Z92" s="27">
        <f>'Cena na poramnuvanje'!Z92*'Sreden kurs'!$D$24</f>
        <v>16935.584095323738</v>
      </c>
      <c r="AA92" s="28">
        <f>'Cena na poramnuvanje'!AA92*'Sreden kurs'!$D$24</f>
        <v>15631.806066269675</v>
      </c>
    </row>
    <row r="93" spans="2:27" x14ac:dyDescent="0.25">
      <c r="B93" s="66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3166.1617400000005</v>
      </c>
      <c r="K93" s="27">
        <f>'Cena na poramnuvanje'!K93*'Sreden kurs'!$D$24</f>
        <v>0</v>
      </c>
      <c r="L93" s="27">
        <f>'Cena na poramnuvanje'!L93*'Sreden kurs'!$D$24</f>
        <v>3831.9482191666666</v>
      </c>
      <c r="M93" s="27">
        <f>'Cena na poramnuvanje'!M93*'Sreden kurs'!$D$24</f>
        <v>3614.6807549999999</v>
      </c>
      <c r="N93" s="27">
        <f>'Cena na poramnuvanje'!N93*'Sreden kurs'!$D$24</f>
        <v>6025.7018150000004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6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5439.6040649999995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16318.195249999999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5" t="str">
        <f>'Cena na poramnuvanje'!B96:B99</f>
        <v>24.01.2022</v>
      </c>
      <c r="C96" s="6" t="s">
        <v>26</v>
      </c>
      <c r="D96" s="27">
        <f>'Cena na poramnuvanje'!D96*'Sreden kurs'!$D$25</f>
        <v>14841.845864999999</v>
      </c>
      <c r="E96" s="27">
        <f>'Cena na poramnuvanje'!E96*'Sreden kurs'!$D$25</f>
        <v>15679.264764404761</v>
      </c>
      <c r="F96" s="27">
        <f>'Cena na poramnuvanje'!F96*'Sreden kurs'!$D$25</f>
        <v>15191.43384058596</v>
      </c>
      <c r="G96" s="27">
        <f>'Cena na poramnuvanje'!G96*'Sreden kurs'!$D$25</f>
        <v>15061.558385593922</v>
      </c>
      <c r="H96" s="27">
        <f>'Cena na poramnuvanje'!H96*'Sreden kurs'!$D$25</f>
        <v>14244.643104999997</v>
      </c>
      <c r="I96" s="27">
        <f>'Cena na poramnuvanje'!I96*'Sreden kurs'!$D$25</f>
        <v>15086.156085000001</v>
      </c>
      <c r="J96" s="27">
        <f>'Cena na poramnuvanje'!J96*'Sreden kurs'!$D$25</f>
        <v>19537.056472393342</v>
      </c>
      <c r="K96" s="27">
        <f>'Cena na poramnuvanje'!K96*'Sreden kurs'!$D$25</f>
        <v>23172.403212809917</v>
      </c>
      <c r="L96" s="27">
        <f>'Cena na poramnuvanje'!L96*'Sreden kurs'!$D$25</f>
        <v>26230.958270791212</v>
      </c>
      <c r="M96" s="27">
        <f>'Cena na poramnuvanje'!M96*'Sreden kurs'!$D$25</f>
        <v>25927.662020555552</v>
      </c>
      <c r="N96" s="27">
        <f>'Cena na poramnuvanje'!N96*'Sreden kurs'!$D$25</f>
        <v>24135.783614743956</v>
      </c>
      <c r="O96" s="27">
        <f>'Cena na poramnuvanje'!O96*'Sreden kurs'!$D$25</f>
        <v>23048.788929194536</v>
      </c>
      <c r="P96" s="27">
        <f>'Cena na poramnuvanje'!P96*'Sreden kurs'!$D$25</f>
        <v>20978.031120613497</v>
      </c>
      <c r="Q96" s="27">
        <f>'Cena na poramnuvanje'!Q96*'Sreden kurs'!$D$25</f>
        <v>20488.465131654506</v>
      </c>
      <c r="R96" s="27">
        <f>'Cena na poramnuvanje'!R96*'Sreden kurs'!$D$25</f>
        <v>21201.77039565051</v>
      </c>
      <c r="S96" s="27">
        <f>'Cena na poramnuvanje'!S96*'Sreden kurs'!$D$25</f>
        <v>21527.318684441623</v>
      </c>
      <c r="T96" s="27">
        <f>'Cena na poramnuvanje'!T96*'Sreden kurs'!$D$25</f>
        <v>22752.530023376094</v>
      </c>
      <c r="U96" s="27">
        <f>'Cena na poramnuvanje'!U96*'Sreden kurs'!$D$25</f>
        <v>26229.958664065427</v>
      </c>
      <c r="V96" s="27">
        <f>'Cena na poramnuvanje'!V96*'Sreden kurs'!$D$25</f>
        <v>28631.394481367519</v>
      </c>
      <c r="W96" s="27">
        <f>'Cena na poramnuvanje'!W96*'Sreden kurs'!$D$25</f>
        <v>27549.537855615836</v>
      </c>
      <c r="X96" s="27">
        <f>'Cena na poramnuvanje'!X96*'Sreden kurs'!$D$25</f>
        <v>24033.298123333338</v>
      </c>
      <c r="Y96" s="27">
        <f>'Cena na poramnuvanje'!Y96*'Sreden kurs'!$D$25</f>
        <v>23135.4375</v>
      </c>
      <c r="Z96" s="27">
        <f>'Cena na poramnuvanje'!Z96*'Sreden kurs'!$D$25</f>
        <v>19919.380778498446</v>
      </c>
      <c r="AA96" s="28">
        <f>'Cena na poramnuvanje'!AA96*'Sreden kurs'!$D$25</f>
        <v>18138.66968515081</v>
      </c>
    </row>
    <row r="97" spans="2:27" x14ac:dyDescent="0.25">
      <c r="B97" s="66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6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25.01.2022</v>
      </c>
      <c r="C100" s="6" t="s">
        <v>26</v>
      </c>
      <c r="D100" s="27">
        <f>'Cena na poramnuvanje'!D100*'Sreden kurs'!$D$26</f>
        <v>17321.823035176465</v>
      </c>
      <c r="E100" s="27">
        <f>'Cena na poramnuvanje'!E100*'Sreden kurs'!$D$26</f>
        <v>0</v>
      </c>
      <c r="F100" s="27">
        <f>'Cena na poramnuvanje'!F100*'Sreden kurs'!$D$26</f>
        <v>16340.866427060606</v>
      </c>
      <c r="G100" s="27">
        <f>'Cena na poramnuvanje'!G100*'Sreden kurs'!$D$26</f>
        <v>15737.752041</v>
      </c>
      <c r="H100" s="27">
        <f>'Cena na poramnuvanje'!H100*'Sreden kurs'!$D$26</f>
        <v>15950.599446</v>
      </c>
      <c r="I100" s="27">
        <f>'Cena na poramnuvanje'!I100*'Sreden kurs'!$D$26</f>
        <v>17459.6567</v>
      </c>
      <c r="J100" s="27">
        <f>'Cena na poramnuvanje'!J100*'Sreden kurs'!$D$26</f>
        <v>22453.036256333333</v>
      </c>
      <c r="K100" s="27">
        <f>'Cena na poramnuvanje'!K100*'Sreden kurs'!$D$26</f>
        <v>28570.719677805551</v>
      </c>
      <c r="L100" s="27">
        <f>'Cena na poramnuvanje'!L100*'Sreden kurs'!$D$26</f>
        <v>32573.81736673975</v>
      </c>
      <c r="M100" s="27">
        <f>'Cena na poramnuvanje'!M100*'Sreden kurs'!$D$26</f>
        <v>32634.29859435762</v>
      </c>
      <c r="N100" s="27">
        <f>'Cena na poramnuvanje'!N100*'Sreden kurs'!$D$26</f>
        <v>30710.259787012608</v>
      </c>
      <c r="O100" s="27">
        <f>'Cena na poramnuvanje'!O100*'Sreden kurs'!$D$26</f>
        <v>29773.255934796794</v>
      </c>
      <c r="P100" s="27">
        <f>'Cena na poramnuvanje'!P100*'Sreden kurs'!$D$26</f>
        <v>27612.392386623811</v>
      </c>
      <c r="Q100" s="27">
        <f>'Cena na poramnuvanje'!Q100*'Sreden kurs'!$D$26</f>
        <v>25639.685473620651</v>
      </c>
      <c r="R100" s="27">
        <f>'Cena na poramnuvanje'!R100*'Sreden kurs'!$D$26</f>
        <v>26944.558639243391</v>
      </c>
      <c r="S100" s="27">
        <f>'Cena na poramnuvanje'!S100*'Sreden kurs'!$D$26</f>
        <v>27366.414260351965</v>
      </c>
      <c r="T100" s="27">
        <f>'Cena na poramnuvanje'!T100*'Sreden kurs'!$D$26</f>
        <v>27494.307131233498</v>
      </c>
      <c r="U100" s="27">
        <f>'Cena na poramnuvanje'!U100*'Sreden kurs'!$D$26</f>
        <v>32059.62851627302</v>
      </c>
      <c r="V100" s="27">
        <f>'Cena na poramnuvanje'!V100*'Sreden kurs'!$D$26</f>
        <v>34071.771923298322</v>
      </c>
      <c r="W100" s="27">
        <f>'Cena na poramnuvanje'!W100*'Sreden kurs'!$D$26</f>
        <v>32207.259520654501</v>
      </c>
      <c r="X100" s="27">
        <f>'Cena na poramnuvanje'!X100*'Sreden kurs'!$D$26</f>
        <v>26811.430011037948</v>
      </c>
      <c r="Y100" s="27">
        <f>'Cena na poramnuvanje'!Y100*'Sreden kurs'!$D$26</f>
        <v>22367.433858464785</v>
      </c>
      <c r="Z100" s="27">
        <f>'Cena na poramnuvanje'!Z100*'Sreden kurs'!$D$26</f>
        <v>21550.807568030621</v>
      </c>
      <c r="AA100" s="28">
        <f>'Cena na poramnuvanje'!AA100*'Sreden kurs'!$D$26</f>
        <v>20545.904193667302</v>
      </c>
    </row>
    <row r="101" spans="2:27" x14ac:dyDescent="0.25">
      <c r="B101" s="66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0</v>
      </c>
      <c r="AA101" s="28">
        <f>'Cena na poramnuvanje'!AA101*'Sreden kurs'!$D$26</f>
        <v>0</v>
      </c>
    </row>
    <row r="102" spans="2:27" x14ac:dyDescent="0.25">
      <c r="B102" s="66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6567.4221049999996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19702.266315000001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26.01.2022</v>
      </c>
      <c r="C104" s="6" t="s">
        <v>26</v>
      </c>
      <c r="D104" s="27">
        <f>'Cena na poramnuvanje'!D104*'Sreden kurs'!$D$27</f>
        <v>19637.817024193548</v>
      </c>
      <c r="E104" s="27">
        <f>'Cena na poramnuvanje'!E104*'Sreden kurs'!$D$27</f>
        <v>18488.449124999999</v>
      </c>
      <c r="F104" s="27">
        <f>'Cena na poramnuvanje'!F104*'Sreden kurs'!$D$27</f>
        <v>17601.573386065575</v>
      </c>
      <c r="G104" s="27">
        <f>'Cena na poramnuvanje'!G104*'Sreden kurs'!$D$27</f>
        <v>17178.962636065575</v>
      </c>
      <c r="H104" s="27">
        <f>'Cena na poramnuvanje'!H104*'Sreden kurs'!$D$27</f>
        <v>17076.713287500002</v>
      </c>
      <c r="I104" s="27">
        <f>'Cena na poramnuvanje'!I104*'Sreden kurs'!$D$27</f>
        <v>18699.715940624999</v>
      </c>
      <c r="J104" s="27">
        <f>'Cena na poramnuvanje'!J104*'Sreden kurs'!$D$27</f>
        <v>23664.957986065572</v>
      </c>
      <c r="K104" s="27">
        <f>'Cena na poramnuvanje'!K104*'Sreden kurs'!$D$27</f>
        <v>29194.063886065567</v>
      </c>
      <c r="L104" s="27">
        <f>'Cena na poramnuvanje'!L104*'Sreden kurs'!$D$27</f>
        <v>30459.736974193547</v>
      </c>
      <c r="M104" s="27">
        <f>'Cena na poramnuvanje'!M104*'Sreden kurs'!$D$27</f>
        <v>28053.519198387097</v>
      </c>
      <c r="N104" s="27">
        <f>'Cena na poramnuvanje'!N104*'Sreden kurs'!$D$27</f>
        <v>26246.774599933418</v>
      </c>
      <c r="O104" s="27">
        <f>'Cena na poramnuvanje'!O104*'Sreden kurs'!$D$27</f>
        <v>25062.160792971637</v>
      </c>
      <c r="P104" s="27">
        <f>'Cena na poramnuvanje'!P104*'Sreden kurs'!$D$27</f>
        <v>24722.349626319676</v>
      </c>
      <c r="Q104" s="27">
        <f>'Cena na poramnuvanje'!Q104*'Sreden kurs'!$D$27</f>
        <v>24701.090454067584</v>
      </c>
      <c r="R104" s="27">
        <f>'Cena na poramnuvanje'!R104*'Sreden kurs'!$D$27</f>
        <v>25957.819593671415</v>
      </c>
      <c r="S104" s="27">
        <f>'Cena na poramnuvanje'!S104*'Sreden kurs'!$D$27</f>
        <v>26453.854785082873</v>
      </c>
      <c r="T104" s="27">
        <f>'Cena na poramnuvanje'!T104*'Sreden kurs'!$D$27</f>
        <v>27489.629008396943</v>
      </c>
      <c r="U104" s="27">
        <f>'Cena na poramnuvanje'!U104*'Sreden kurs'!$D$27</f>
        <v>32286.606070772443</v>
      </c>
      <c r="V104" s="27">
        <f>'Cena na poramnuvanje'!V104*'Sreden kurs'!$D$27</f>
        <v>32968.797031512608</v>
      </c>
      <c r="W104" s="27">
        <f>'Cena na poramnuvanje'!W104*'Sreden kurs'!$D$27</f>
        <v>30762.264841697001</v>
      </c>
      <c r="X104" s="27">
        <f>'Cena na poramnuvanje'!X104*'Sreden kurs'!$D$27</f>
        <v>27637.765093405895</v>
      </c>
      <c r="Y104" s="27">
        <f>'Cena na poramnuvanje'!Y104*'Sreden kurs'!$D$27</f>
        <v>24060.535874999998</v>
      </c>
      <c r="Z104" s="27">
        <f>'Cena na poramnuvanje'!Z104*'Sreden kurs'!$D$27</f>
        <v>24033.567483370192</v>
      </c>
      <c r="AA104" s="28">
        <f>'Cena na poramnuvanje'!AA104*'Sreden kurs'!$D$27</f>
        <v>22272.044398189861</v>
      </c>
    </row>
    <row r="105" spans="2:27" x14ac:dyDescent="0.25">
      <c r="B105" s="66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0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6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27.01.2022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14506.962299999999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24984.0072</v>
      </c>
      <c r="O108" s="27">
        <f>'Cena na poramnuvanje'!O108*'Sreden kurs'!$D$28</f>
        <v>24534.250649999998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32851.970549999998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18506.615870539415</v>
      </c>
      <c r="AA108" s="28">
        <f>'Cena na poramnuvanje'!AA108*'Sreden kurs'!$D$28</f>
        <v>12390.377342739193</v>
      </c>
    </row>
    <row r="109" spans="2:27" x14ac:dyDescent="0.25">
      <c r="B109" s="66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2828.3455800000006</v>
      </c>
      <c r="H109" s="27">
        <f>'Cena na poramnuvanje'!H109*'Sreden kurs'!$D$28</f>
        <v>3434.1493499999997</v>
      </c>
      <c r="I109" s="27">
        <f>'Cena na poramnuvanje'!I109*'Sreden kurs'!$D$28</f>
        <v>4628.5645499999991</v>
      </c>
      <c r="J109" s="27">
        <f>'Cena na poramnuvanje'!J109*'Sreden kurs'!$D$28</f>
        <v>5582.7805499999995</v>
      </c>
      <c r="K109" s="27">
        <f>'Cena na poramnuvanje'!K109*'Sreden kurs'!$D$28</f>
        <v>6369.3917999999994</v>
      </c>
      <c r="L109" s="27">
        <f>'Cena na poramnuvanje'!L109*'Sreden kurs'!$D$28</f>
        <v>6756.2194500000005</v>
      </c>
      <c r="M109" s="27">
        <f>'Cena na poramnuvanje'!M109*'Sreden kurs'!$D$28</f>
        <v>10658.4282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7945.6990499999993</v>
      </c>
      <c r="Q109" s="27">
        <f>'Cena na poramnuvanje'!Q109*'Sreden kurs'!$D$28</f>
        <v>4534.9938000000002</v>
      </c>
      <c r="R109" s="27">
        <f>'Cena na poramnuvanje'!R109*'Sreden kurs'!$D$28</f>
        <v>4642.5759219187439</v>
      </c>
      <c r="S109" s="27">
        <f>'Cena na poramnuvanje'!S109*'Sreden kurs'!$D$28</f>
        <v>5366.5986854150487</v>
      </c>
      <c r="T109" s="27">
        <f>'Cena na poramnuvanje'!T109*'Sreden kurs'!$D$28</f>
        <v>9108.6497999999992</v>
      </c>
      <c r="U109" s="27">
        <f>'Cena na poramnuvanje'!U109*'Sreden kurs'!$D$28</f>
        <v>0</v>
      </c>
      <c r="V109" s="27">
        <f>'Cena na poramnuvanje'!V109*'Sreden kurs'!$D$28</f>
        <v>7991.1122616187986</v>
      </c>
      <c r="W109" s="27">
        <f>'Cena na poramnuvanje'!W109*'Sreden kurs'!$D$28</f>
        <v>5804.6842446428582</v>
      </c>
      <c r="X109" s="27">
        <f>'Cena na poramnuvanje'!X109*'Sreden kurs'!$D$28</f>
        <v>4950.6113975435001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6"/>
      <c r="C110" s="6" t="s">
        <v>28</v>
      </c>
      <c r="D110" s="27">
        <f>'Cena na poramnuvanje'!D110*'Sreden kurs'!$D$28</f>
        <v>6263.2763999999997</v>
      </c>
      <c r="E110" s="27">
        <f>'Cena na poramnuvanje'!E110*'Sreden kurs'!$D$28</f>
        <v>0</v>
      </c>
      <c r="F110" s="27">
        <f>'Cena na poramnuvanje'!F110*'Sreden kurs'!$D$28</f>
        <v>4835.6540999999997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7277.5421999999999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9">
        <f>'Cena na poramnuvanje'!D111*'Sreden kurs'!$D$28</f>
        <v>18789.21225</v>
      </c>
      <c r="E111" s="29">
        <f>'Cena na poramnuvanje'!E111*'Sreden kurs'!$D$28</f>
        <v>0</v>
      </c>
      <c r="F111" s="29">
        <f>'Cena na poramnuvanje'!F111*'Sreden kurs'!$D$28</f>
        <v>14506.962299999999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21832.6266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28.01.2022</v>
      </c>
      <c r="C112" s="6" t="s">
        <v>26</v>
      </c>
      <c r="D112" s="27">
        <f>'Cena na poramnuvanje'!D112*'Sreden kurs'!$D$29</f>
        <v>13079.905537499997</v>
      </c>
      <c r="E112" s="27">
        <f>'Cena na poramnuvanje'!E112*'Sreden kurs'!$D$29</f>
        <v>13710.243825544794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23263.33365</v>
      </c>
      <c r="K112" s="27">
        <f>'Cena na poramnuvanje'!K112*'Sreden kurs'!$D$29</f>
        <v>25443.933474193549</v>
      </c>
      <c r="L112" s="27">
        <f>'Cena na poramnuvanje'!L112*'Sreden kurs'!$D$29</f>
        <v>29248.293206587907</v>
      </c>
      <c r="M112" s="27">
        <f>'Cena na poramnuvanje'!M112*'Sreden kurs'!$D$29</f>
        <v>25565.422152061856</v>
      </c>
      <c r="N112" s="27">
        <f>'Cena na poramnuvanje'!N112*'Sreden kurs'!$D$29</f>
        <v>21387.719896332048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6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8058.6009000000004</v>
      </c>
      <c r="P113" s="27">
        <f>'Cena na poramnuvanje'!P113*'Sreden kurs'!$D$29</f>
        <v>5562.4500108695656</v>
      </c>
      <c r="Q113" s="27">
        <f>'Cena na poramnuvanje'!Q113*'Sreden kurs'!$D$29</f>
        <v>4554.102797999999</v>
      </c>
      <c r="R113" s="27">
        <f>'Cena na poramnuvanje'!R113*'Sreden kurs'!$D$29</f>
        <v>5246.0391877799411</v>
      </c>
      <c r="S113" s="27">
        <f>'Cena na poramnuvanje'!S113*'Sreden kurs'!$D$29</f>
        <v>5697.4934467741932</v>
      </c>
      <c r="T113" s="27">
        <f>'Cena na poramnuvanje'!T113*'Sreden kurs'!$D$29</f>
        <v>5775.9095937961592</v>
      </c>
      <c r="U113" s="27">
        <f>'Cena na poramnuvanje'!U113*'Sreden kurs'!$D$29</f>
        <v>6734.1349139185268</v>
      </c>
      <c r="V113" s="27">
        <f>'Cena na poramnuvanje'!V113*'Sreden kurs'!$D$29</f>
        <v>6228.2866744087651</v>
      </c>
      <c r="W113" s="27">
        <f>'Cena na poramnuvanje'!W113*'Sreden kurs'!$D$29</f>
        <v>5120.9249250000003</v>
      </c>
      <c r="X113" s="27">
        <f>'Cena na poramnuvanje'!X113*'Sreden kurs'!$D$29</f>
        <v>4828.1501484523069</v>
      </c>
      <c r="Y113" s="27">
        <f>'Cena na poramnuvanje'!Y113*'Sreden kurs'!$D$29</f>
        <v>4195.2159321428571</v>
      </c>
      <c r="Z113" s="27">
        <f>'Cena na poramnuvanje'!Z113*'Sreden kurs'!$D$29</f>
        <v>4587.4518151320244</v>
      </c>
      <c r="AA113" s="28">
        <f>'Cena na poramnuvanje'!AA113*'Sreden kurs'!$D$29</f>
        <v>2902.7497499999999</v>
      </c>
    </row>
    <row r="114" spans="2:27" x14ac:dyDescent="0.25">
      <c r="B114" s="66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5063.3086499999999</v>
      </c>
      <c r="G114" s="27">
        <f>'Cena na poramnuvanje'!G114*'Sreden kurs'!$D$29</f>
        <v>4258.8058499999997</v>
      </c>
      <c r="H114" s="27">
        <f>'Cena na poramnuvanje'!H114*'Sreden kurs'!$D$29</f>
        <v>4541.9859000000006</v>
      </c>
      <c r="I114" s="27">
        <f>'Cena na poramnuvanje'!I114*'Sreden kurs'!$D$29</f>
        <v>7845.7531500000005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15189.308999999999</v>
      </c>
      <c r="G115" s="29">
        <f>'Cena na poramnuvanje'!G115*'Sreden kurs'!$D$29</f>
        <v>12775.8006</v>
      </c>
      <c r="H115" s="29">
        <f>'Cena na poramnuvanje'!H115*'Sreden kurs'!$D$29</f>
        <v>13625.957700000001</v>
      </c>
      <c r="I115" s="29">
        <f>'Cena na poramnuvanje'!I115*'Sreden kurs'!$D$29</f>
        <v>23536.642500000002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29.01.2022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12027.880928571429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6"/>
      <c r="C117" s="6" t="s">
        <v>27</v>
      </c>
      <c r="D117" s="27">
        <f>'Cena na poramnuvanje'!D117*'Sreden kurs'!$D$30</f>
        <v>2918.5677639053251</v>
      </c>
      <c r="E117" s="27">
        <f>'Cena na poramnuvanje'!E117*'Sreden kurs'!$D$30</f>
        <v>0</v>
      </c>
      <c r="F117" s="27">
        <f>'Cena na poramnuvanje'!F117*'Sreden kurs'!$D$30</f>
        <v>2444.1443742857141</v>
      </c>
      <c r="G117" s="27">
        <f>'Cena na poramnuvanje'!G117*'Sreden kurs'!$D$30</f>
        <v>3409.4367151196975</v>
      </c>
      <c r="H117" s="27">
        <f>'Cena na poramnuvanje'!H117*'Sreden kurs'!$D$30</f>
        <v>3270.7604250000004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4625.2741500000002</v>
      </c>
      <c r="L117" s="27">
        <f>'Cena na poramnuvanje'!L117*'Sreden kurs'!$D$30</f>
        <v>0</v>
      </c>
      <c r="M117" s="27">
        <f>'Cena na poramnuvanje'!M117*'Sreden kurs'!$D$30</f>
        <v>4743.0252269999992</v>
      </c>
      <c r="N117" s="27">
        <f>'Cena na poramnuvanje'!N117*'Sreden kurs'!$D$30</f>
        <v>4924.5587912621359</v>
      </c>
      <c r="O117" s="27">
        <f>'Cena na poramnuvanje'!O117*'Sreden kurs'!$D$30</f>
        <v>4976.5439171127618</v>
      </c>
      <c r="P117" s="27">
        <f>'Cena na poramnuvanje'!P117*'Sreden kurs'!$D$30</f>
        <v>4871.0728095765153</v>
      </c>
      <c r="Q117" s="27">
        <f>'Cena na poramnuvanje'!Q117*'Sreden kurs'!$D$30</f>
        <v>4720.3334457083274</v>
      </c>
      <c r="R117" s="27">
        <f>'Cena na poramnuvanje'!R117*'Sreden kurs'!$D$30</f>
        <v>5161.8519589216939</v>
      </c>
      <c r="S117" s="27">
        <f>'Cena na poramnuvanje'!S117*'Sreden kurs'!$D$30</f>
        <v>5891.3741182254971</v>
      </c>
      <c r="T117" s="27">
        <f>'Cena na poramnuvanje'!T117*'Sreden kurs'!$D$30</f>
        <v>6255.9052886017025</v>
      </c>
      <c r="U117" s="27">
        <f>'Cena na poramnuvanje'!U117*'Sreden kurs'!$D$30</f>
        <v>6195.8321984853592</v>
      </c>
      <c r="V117" s="27">
        <f>'Cena na poramnuvanje'!V117*'Sreden kurs'!$D$30</f>
        <v>6099.4791750127961</v>
      </c>
      <c r="W117" s="27">
        <f>'Cena na poramnuvanje'!W117*'Sreden kurs'!$D$30</f>
        <v>6046.8385484641649</v>
      </c>
      <c r="X117" s="27">
        <f>'Cena na poramnuvanje'!X117*'Sreden kurs'!$D$30</f>
        <v>5526.2362824207503</v>
      </c>
      <c r="Y117" s="27">
        <f>'Cena na poramnuvanje'!Y117*'Sreden kurs'!$D$30</f>
        <v>5130.7306846959118</v>
      </c>
      <c r="Z117" s="27">
        <f>'Cena na poramnuvanje'!Z117*'Sreden kurs'!$D$30</f>
        <v>4652.319312765957</v>
      </c>
      <c r="AA117" s="28">
        <f>'Cena na poramnuvanje'!AA117*'Sreden kurs'!$D$30</f>
        <v>4072.2648479999998</v>
      </c>
    </row>
    <row r="118" spans="2:27" x14ac:dyDescent="0.25">
      <c r="B118" s="66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6627.8938500000004</v>
      </c>
      <c r="J118" s="27">
        <f>'Cena na poramnuvanje'!J118*'Sreden kurs'!$D$30</f>
        <v>7027.6774500000001</v>
      </c>
      <c r="K118" s="27">
        <f>'Cena na poramnuvanje'!K118*'Sreden kurs'!$D$30</f>
        <v>0</v>
      </c>
      <c r="L118" s="27">
        <f>'Cena na poramnuvanje'!L118*'Sreden kurs'!$D$30</f>
        <v>8263.4282999999996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19883.681550000001</v>
      </c>
      <c r="J119" s="29">
        <f>'Cena na poramnuvanje'!J119*'Sreden kurs'!$D$30</f>
        <v>21083.032350000001</v>
      </c>
      <c r="K119" s="29">
        <f>'Cena na poramnuvanje'!K119*'Sreden kurs'!$D$30</f>
        <v>0</v>
      </c>
      <c r="L119" s="29">
        <f>'Cena na poramnuvanje'!L119*'Sreden kurs'!$D$30</f>
        <v>24790.284899999999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30.01.2022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14337.918</v>
      </c>
      <c r="F120" s="27">
        <f>'Cena na poramnuvanje'!F120*'Sreden kurs'!$D$31</f>
        <v>13849.910550000001</v>
      </c>
      <c r="G120" s="27">
        <f>'Cena na poramnuvanje'!G120*'Sreden kurs'!$D$31</f>
        <v>12368.613599999999</v>
      </c>
      <c r="H120" s="27">
        <f>'Cena na poramnuvanje'!H120*'Sreden kurs'!$D$31</f>
        <v>10561.763418883609</v>
      </c>
      <c r="I120" s="27">
        <f>'Cena na poramnuvanje'!I120*'Sreden kurs'!$D$31</f>
        <v>9174.66345</v>
      </c>
      <c r="J120" s="27">
        <f>'Cena na poramnuvanje'!J120*'Sreden kurs'!$D$31</f>
        <v>8765.6256000000012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15733.458900000001</v>
      </c>
      <c r="N120" s="27">
        <f>'Cena na poramnuvanje'!N120*'Sreden kurs'!$D$31</f>
        <v>8700.2289000000001</v>
      </c>
      <c r="O120" s="27">
        <f>'Cena na poramnuvanje'!O120*'Sreden kurs'!$D$31</f>
        <v>11208.130649999999</v>
      </c>
      <c r="P120" s="27">
        <f>'Cena na poramnuvanje'!P120*'Sreden kurs'!$D$31</f>
        <v>8277.0012000000006</v>
      </c>
      <c r="Q120" s="27">
        <f>'Cena na poramnuvanje'!Q120*'Sreden kurs'!$D$31</f>
        <v>8185.6926000000003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20358.339639744616</v>
      </c>
      <c r="U120" s="27">
        <f>'Cena na poramnuvanje'!U120*'Sreden kurs'!$D$31</f>
        <v>27542.498850000004</v>
      </c>
      <c r="V120" s="27">
        <f>'Cena na poramnuvanje'!V120*'Sreden kurs'!$D$31</f>
        <v>23986.547629240398</v>
      </c>
      <c r="W120" s="27">
        <f>'Cena na poramnuvanje'!W120*'Sreden kurs'!$D$31</f>
        <v>20829.679533734943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14878.98315</v>
      </c>
    </row>
    <row r="121" spans="2:27" x14ac:dyDescent="0.25">
      <c r="B121" s="66"/>
      <c r="C121" s="6" t="s">
        <v>27</v>
      </c>
      <c r="D121" s="27">
        <f>'Cena na poramnuvanje'!D121*'Sreden kurs'!$D$31</f>
        <v>6237.3644999999997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2778.1258499999999</v>
      </c>
      <c r="S121" s="27">
        <f>'Cena na poramnuvanje'!S121*'Sreden kurs'!$D$31</f>
        <v>4347.6466499999997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6649.4871000000003</v>
      </c>
      <c r="Y121" s="27">
        <f>'Cena na poramnuvanje'!Y121*'Sreden kurs'!$D$31</f>
        <v>4559.5050007556674</v>
      </c>
      <c r="Z121" s="27">
        <f>'Cena na poramnuvanje'!Z121*'Sreden kurs'!$D$31</f>
        <v>3277.8553500000003</v>
      </c>
      <c r="AA121" s="28">
        <f>'Cena na poramnuvanje'!AA121*'Sreden kurs'!$D$31</f>
        <v>0</v>
      </c>
    </row>
    <row r="122" spans="2:27" x14ac:dyDescent="0.25">
      <c r="B122" s="66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2858.9463000000001</v>
      </c>
      <c r="L122" s="27">
        <f>'Cena na poramnuvanje'!L122*'Sreden kurs'!$D$31</f>
        <v>3862.107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8576.8389000000006</v>
      </c>
      <c r="L123" s="29">
        <f>'Cena na poramnuvanje'!L123*'Sreden kurs'!$D$31</f>
        <v>11586.321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31.01.2022</v>
      </c>
      <c r="C124" s="6" t="s">
        <v>26</v>
      </c>
      <c r="D124" s="27">
        <f>'Cena na poramnuvanje'!D124*'Sreden kurs'!$D$32</f>
        <v>12911.131756220406</v>
      </c>
      <c r="E124" s="27">
        <f>'Cena na poramnuvanje'!E124*'Sreden kurs'!$D$32</f>
        <v>11866.571524093817</v>
      </c>
      <c r="F124" s="27">
        <f>'Cena na poramnuvanje'!F124*'Sreden kurs'!$D$32</f>
        <v>11485.095695969125</v>
      </c>
      <c r="G124" s="27">
        <f>'Cena na poramnuvanje'!G124*'Sreden kurs'!$D$32</f>
        <v>10051.922906790123</v>
      </c>
      <c r="H124" s="27">
        <f>'Cena na poramnuvanje'!H124*'Sreden kurs'!$D$32</f>
        <v>8240.2178621262447</v>
      </c>
      <c r="I124" s="27">
        <f>'Cena na poramnuvanje'!I124*'Sreden kurs'!$D$32</f>
        <v>12087.284399999999</v>
      </c>
      <c r="J124" s="27">
        <f>'Cena na poramnuvanje'!J124*'Sreden kurs'!$D$32</f>
        <v>15842.797871197487</v>
      </c>
      <c r="K124" s="27">
        <f>'Cena na poramnuvanje'!K124*'Sreden kurs'!$D$32</f>
        <v>23097.122952212383</v>
      </c>
      <c r="L124" s="27">
        <f>'Cena na poramnuvanje'!L124*'Sreden kurs'!$D$32</f>
        <v>23486.634042086331</v>
      </c>
      <c r="M124" s="27">
        <f>'Cena na poramnuvanje'!M124*'Sreden kurs'!$D$32</f>
        <v>21977.768877484476</v>
      </c>
      <c r="N124" s="27">
        <f>'Cena na poramnuvanje'!N124*'Sreden kurs'!$D$32</f>
        <v>21496.431218582442</v>
      </c>
      <c r="O124" s="27">
        <f>'Cena na poramnuvanje'!O124*'Sreden kurs'!$D$32</f>
        <v>21281.024425072588</v>
      </c>
      <c r="P124" s="27">
        <f>'Cena na poramnuvanje'!P124*'Sreden kurs'!$D$32</f>
        <v>20822.836806624018</v>
      </c>
      <c r="Q124" s="27">
        <f>'Cena na poramnuvanje'!Q124*'Sreden kurs'!$D$32</f>
        <v>20792.616346917664</v>
      </c>
      <c r="R124" s="27">
        <f>'Cena na poramnuvanje'!R124*'Sreden kurs'!$D$32</f>
        <v>22009.240478177038</v>
      </c>
      <c r="S124" s="27">
        <f>'Cena na poramnuvanje'!S124*'Sreden kurs'!$D$32</f>
        <v>24748.961923582578</v>
      </c>
      <c r="T124" s="27">
        <f>'Cena na poramnuvanje'!T124*'Sreden kurs'!$D$32</f>
        <v>25119.372608791207</v>
      </c>
      <c r="U124" s="27">
        <f>'Cena na poramnuvanje'!U124*'Sreden kurs'!$D$32</f>
        <v>25766.730524845996</v>
      </c>
      <c r="V124" s="27">
        <f>'Cena na poramnuvanje'!V124*'Sreden kurs'!$D$32</f>
        <v>23607.91054572491</v>
      </c>
      <c r="W124" s="27">
        <f>'Cena na poramnuvanje'!W124*'Sreden kurs'!$D$32</f>
        <v>22092.98103852868</v>
      </c>
      <c r="X124" s="27">
        <f>'Cena na poramnuvanje'!X124*'Sreden kurs'!$D$32</f>
        <v>20351.502791993855</v>
      </c>
      <c r="Y124" s="27">
        <f>'Cena na poramnuvanje'!Y124*'Sreden kurs'!$D$32</f>
        <v>21967.000332786884</v>
      </c>
      <c r="Z124" s="27">
        <f>'Cena na poramnuvanje'!Z124*'Sreden kurs'!$D$32</f>
        <v>21351.42351970954</v>
      </c>
      <c r="AA124" s="28">
        <f>'Cena na poramnuvanje'!AA124*'Sreden kurs'!$D$32</f>
        <v>15201.568269765032</v>
      </c>
    </row>
    <row r="125" spans="2:27" x14ac:dyDescent="0.25">
      <c r="B125" s="66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6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8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E2EA-1C88-48E6-BC28-75BC0304BAD7}">
  <sheetPr codeName="Sheet3"/>
  <dimension ref="B2:AC104"/>
  <sheetViews>
    <sheetView topLeftCell="A49" zoomScale="70" zoomScaleNormal="70" workbookViewId="0">
      <selection activeCell="R94" sqref="R94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36</v>
      </c>
      <c r="C2" s="82" t="s">
        <v>37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6">
        <f>SUM(E4:AB4)</f>
        <v>11.549999999999997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11.549999999999997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38" t="s">
        <v>42</v>
      </c>
      <c r="C5" s="76">
        <f t="shared" ref="C5:C33" si="0">SUM(E5:AB5)</f>
        <v>30.610000000000003</v>
      </c>
      <c r="D5" s="77"/>
      <c r="E5" s="39">
        <v>0</v>
      </c>
      <c r="F5" s="40">
        <v>2.4800000000000004</v>
      </c>
      <c r="G5" s="40">
        <v>16.015000000000001</v>
      </c>
      <c r="H5" s="40">
        <v>12.115000000000002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">
        <v>43</v>
      </c>
      <c r="C6" s="76">
        <f t="shared" si="0"/>
        <v>106.43000000000002</v>
      </c>
      <c r="D6" s="77"/>
      <c r="E6" s="39">
        <v>1.9600000000000009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1.3200000000000003</v>
      </c>
      <c r="L6" s="40">
        <v>0</v>
      </c>
      <c r="M6" s="40">
        <v>10.600000000000001</v>
      </c>
      <c r="N6" s="40">
        <v>9.1199999999999974</v>
      </c>
      <c r="O6" s="40">
        <v>0</v>
      </c>
      <c r="P6" s="40">
        <v>4.2899999999999991</v>
      </c>
      <c r="Q6" s="40">
        <v>13.520000000000003</v>
      </c>
      <c r="R6" s="40">
        <v>0.35999999999999943</v>
      </c>
      <c r="S6" s="40">
        <v>0</v>
      </c>
      <c r="T6" s="40">
        <v>0</v>
      </c>
      <c r="U6" s="40">
        <v>1.6099999999999994</v>
      </c>
      <c r="V6" s="40">
        <v>13.509999999999998</v>
      </c>
      <c r="W6" s="40">
        <v>12.670000000000002</v>
      </c>
      <c r="X6" s="40">
        <v>0</v>
      </c>
      <c r="Y6" s="40">
        <v>0</v>
      </c>
      <c r="Z6" s="40">
        <v>13.670000000000002</v>
      </c>
      <c r="AA6" s="40">
        <v>10.380000000000003</v>
      </c>
      <c r="AB6" s="41">
        <v>13.420000000000002</v>
      </c>
    </row>
    <row r="7" spans="2:28" ht="17.25" thickTop="1" thickBot="1" x14ac:dyDescent="0.3">
      <c r="B7" s="42" t="s">
        <v>44</v>
      </c>
      <c r="C7" s="76">
        <f t="shared" si="0"/>
        <v>286.18999999999994</v>
      </c>
      <c r="D7" s="77"/>
      <c r="E7" s="39">
        <v>13.75</v>
      </c>
      <c r="F7" s="40">
        <v>14.329999999999998</v>
      </c>
      <c r="G7" s="40">
        <v>12.18</v>
      </c>
      <c r="H7" s="40">
        <v>1.8099999999999987</v>
      </c>
      <c r="I7" s="40">
        <v>1.7899999999999991</v>
      </c>
      <c r="J7" s="40">
        <v>0.60999999999999943</v>
      </c>
      <c r="K7" s="40">
        <v>13.579999999999998</v>
      </c>
      <c r="L7" s="40">
        <v>13.419999999999998</v>
      </c>
      <c r="M7" s="40">
        <v>14.499999999999996</v>
      </c>
      <c r="N7" s="40">
        <v>14.249999999999996</v>
      </c>
      <c r="O7" s="40">
        <v>14.629999999999999</v>
      </c>
      <c r="P7" s="40">
        <v>14.619999999999997</v>
      </c>
      <c r="Q7" s="40">
        <v>14.289999999999996</v>
      </c>
      <c r="R7" s="40">
        <v>13.049999999999997</v>
      </c>
      <c r="S7" s="40">
        <v>13.89</v>
      </c>
      <c r="T7" s="40">
        <v>12.2</v>
      </c>
      <c r="U7" s="40">
        <v>11.25</v>
      </c>
      <c r="V7" s="40">
        <v>13.670000000000002</v>
      </c>
      <c r="W7" s="40">
        <v>13.91</v>
      </c>
      <c r="X7" s="40">
        <v>13.779999999999998</v>
      </c>
      <c r="Y7" s="40">
        <v>13.970000000000002</v>
      </c>
      <c r="Z7" s="40">
        <v>13.750000000000004</v>
      </c>
      <c r="AA7" s="40">
        <v>8.7600000000000016</v>
      </c>
      <c r="AB7" s="41">
        <v>14.2</v>
      </c>
    </row>
    <row r="8" spans="2:28" ht="17.25" thickTop="1" thickBot="1" x14ac:dyDescent="0.3">
      <c r="B8" s="42" t="s">
        <v>45</v>
      </c>
      <c r="C8" s="76">
        <f t="shared" si="0"/>
        <v>175.09000000000003</v>
      </c>
      <c r="D8" s="77"/>
      <c r="E8" s="39">
        <v>9.7800000000000011</v>
      </c>
      <c r="F8" s="40">
        <v>13.23</v>
      </c>
      <c r="G8" s="40">
        <v>1.9899999999999984</v>
      </c>
      <c r="H8" s="40">
        <v>2.2699999999999996</v>
      </c>
      <c r="I8" s="40">
        <v>6.6899999999999977</v>
      </c>
      <c r="J8" s="40">
        <v>10.200000000000003</v>
      </c>
      <c r="K8" s="40">
        <v>13.160000000000004</v>
      </c>
      <c r="L8" s="40">
        <v>4.1900000000000013</v>
      </c>
      <c r="M8" s="40">
        <v>9.11</v>
      </c>
      <c r="N8" s="40">
        <v>0</v>
      </c>
      <c r="O8" s="40">
        <v>0</v>
      </c>
      <c r="P8" s="40">
        <v>0</v>
      </c>
      <c r="Q8" s="40">
        <v>0</v>
      </c>
      <c r="R8" s="40">
        <v>13.75</v>
      </c>
      <c r="S8" s="40">
        <v>0</v>
      </c>
      <c r="T8" s="40">
        <v>0</v>
      </c>
      <c r="U8" s="40">
        <v>0</v>
      </c>
      <c r="V8" s="40">
        <v>14.52</v>
      </c>
      <c r="W8" s="40">
        <v>14.660000000000004</v>
      </c>
      <c r="X8" s="40">
        <v>14.5</v>
      </c>
      <c r="Y8" s="40">
        <v>11.980000000000004</v>
      </c>
      <c r="Z8" s="40">
        <v>14.350000000000001</v>
      </c>
      <c r="AA8" s="40">
        <v>7.740000000000002</v>
      </c>
      <c r="AB8" s="41">
        <v>12.969999999999999</v>
      </c>
    </row>
    <row r="9" spans="2:28" ht="17.25" thickTop="1" thickBot="1" x14ac:dyDescent="0.3">
      <c r="B9" s="42" t="s">
        <v>46</v>
      </c>
      <c r="C9" s="76">
        <f t="shared" si="0"/>
        <v>162.21</v>
      </c>
      <c r="D9" s="77"/>
      <c r="E9" s="39">
        <v>6.240000000000002</v>
      </c>
      <c r="F9" s="40">
        <v>3.5399999999999991</v>
      </c>
      <c r="G9" s="40">
        <v>1.0599999999999987</v>
      </c>
      <c r="H9" s="40">
        <v>0</v>
      </c>
      <c r="I9" s="40">
        <v>0</v>
      </c>
      <c r="J9" s="40">
        <v>0</v>
      </c>
      <c r="K9" s="40">
        <v>10.229999999999997</v>
      </c>
      <c r="L9" s="40">
        <v>0.10000000000000142</v>
      </c>
      <c r="M9" s="40">
        <v>10.100000000000001</v>
      </c>
      <c r="N9" s="40">
        <v>13.249999999999996</v>
      </c>
      <c r="O9" s="40">
        <v>10.54</v>
      </c>
      <c r="P9" s="40">
        <v>12.530000000000001</v>
      </c>
      <c r="Q9" s="40">
        <v>0</v>
      </c>
      <c r="R9" s="40">
        <v>0.37999999999999901</v>
      </c>
      <c r="S9" s="40">
        <v>8.14</v>
      </c>
      <c r="T9" s="40">
        <v>11.659999999999997</v>
      </c>
      <c r="U9" s="40">
        <v>13.95</v>
      </c>
      <c r="V9" s="40">
        <v>14.280000000000001</v>
      </c>
      <c r="W9" s="40">
        <v>11.770000000000003</v>
      </c>
      <c r="X9" s="40">
        <v>9.3300000000000018</v>
      </c>
      <c r="Y9" s="40">
        <v>0</v>
      </c>
      <c r="Z9" s="40">
        <v>0</v>
      </c>
      <c r="AA9" s="40">
        <v>12.509999999999998</v>
      </c>
      <c r="AB9" s="41">
        <v>12.600000000000001</v>
      </c>
    </row>
    <row r="10" spans="2:28" ht="17.25" thickTop="1" thickBot="1" x14ac:dyDescent="0.3">
      <c r="B10" s="42" t="s">
        <v>47</v>
      </c>
      <c r="C10" s="76">
        <f t="shared" si="0"/>
        <v>124.00999999999999</v>
      </c>
      <c r="D10" s="77"/>
      <c r="E10" s="39">
        <v>13.240000000000002</v>
      </c>
      <c r="F10" s="40">
        <v>13.310000000000002</v>
      </c>
      <c r="G10" s="40">
        <v>14.919999999999998</v>
      </c>
      <c r="H10" s="40">
        <v>12.559999999999999</v>
      </c>
      <c r="I10" s="40">
        <v>1.6999999999999993</v>
      </c>
      <c r="J10" s="40">
        <v>1.6400000000000006</v>
      </c>
      <c r="K10" s="40">
        <v>1.6799999999999997</v>
      </c>
      <c r="L10" s="40">
        <v>1.6799999999999997</v>
      </c>
      <c r="M10" s="40">
        <v>0</v>
      </c>
      <c r="N10" s="40">
        <v>0</v>
      </c>
      <c r="O10" s="40">
        <v>2.879999999999999</v>
      </c>
      <c r="P10" s="40">
        <v>10.29</v>
      </c>
      <c r="Q10" s="40">
        <v>13.200000000000003</v>
      </c>
      <c r="R10" s="40">
        <v>9.6199999999999974</v>
      </c>
      <c r="S10" s="40">
        <v>8.82</v>
      </c>
      <c r="T10" s="40">
        <v>2.75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1.5599999999999987</v>
      </c>
      <c r="AB10" s="41">
        <v>14.16</v>
      </c>
    </row>
    <row r="11" spans="2:28" ht="17.25" thickTop="1" thickBot="1" x14ac:dyDescent="0.3">
      <c r="B11" s="42" t="s">
        <v>48</v>
      </c>
      <c r="C11" s="76">
        <f t="shared" si="0"/>
        <v>186.86</v>
      </c>
      <c r="D11" s="77"/>
      <c r="E11" s="39">
        <v>2.5900000000000034</v>
      </c>
      <c r="F11" s="40">
        <v>2.8500000000000014</v>
      </c>
      <c r="G11" s="40">
        <v>1.7600000000000016</v>
      </c>
      <c r="H11" s="40">
        <v>1.7800000000000011</v>
      </c>
      <c r="I11" s="40">
        <v>1.7399999999999984</v>
      </c>
      <c r="J11" s="40">
        <v>1.6700000000000017</v>
      </c>
      <c r="K11" s="40">
        <v>1.5700000000000003</v>
      </c>
      <c r="L11" s="40">
        <v>1.620000000000001</v>
      </c>
      <c r="M11" s="40">
        <v>5.66</v>
      </c>
      <c r="N11" s="40">
        <v>2.0599999999999987</v>
      </c>
      <c r="O11" s="40">
        <v>13.290000000000003</v>
      </c>
      <c r="P11" s="40">
        <v>13.829999999999998</v>
      </c>
      <c r="Q11" s="40">
        <v>14.2</v>
      </c>
      <c r="R11" s="40">
        <v>13.909999999999997</v>
      </c>
      <c r="S11" s="40">
        <v>14.080000000000002</v>
      </c>
      <c r="T11" s="40">
        <v>14.360000000000003</v>
      </c>
      <c r="U11" s="40">
        <v>13.98</v>
      </c>
      <c r="V11" s="40">
        <v>14.020000000000003</v>
      </c>
      <c r="W11" s="40">
        <v>14.309999999999999</v>
      </c>
      <c r="X11" s="40">
        <v>14.39</v>
      </c>
      <c r="Y11" s="40">
        <v>6.6000000000000014</v>
      </c>
      <c r="Z11" s="40">
        <v>0</v>
      </c>
      <c r="AA11" s="40">
        <v>2.1400000000000006</v>
      </c>
      <c r="AB11" s="41">
        <v>14.449999999999996</v>
      </c>
    </row>
    <row r="12" spans="2:28" ht="17.25" thickTop="1" thickBot="1" x14ac:dyDescent="0.3">
      <c r="B12" s="42" t="s">
        <v>49</v>
      </c>
      <c r="C12" s="76">
        <f t="shared" si="0"/>
        <v>135.58999999999997</v>
      </c>
      <c r="D12" s="77"/>
      <c r="E12" s="39">
        <v>14.879999999999999</v>
      </c>
      <c r="F12" s="40">
        <v>14.29</v>
      </c>
      <c r="G12" s="40">
        <v>7.93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13.509999999999998</v>
      </c>
      <c r="Q12" s="40">
        <v>14.290000000000003</v>
      </c>
      <c r="R12" s="40">
        <v>14.570000000000004</v>
      </c>
      <c r="S12" s="40">
        <v>13.860000000000003</v>
      </c>
      <c r="T12" s="40">
        <v>12.990000000000002</v>
      </c>
      <c r="U12" s="40">
        <v>8.2099999999999973</v>
      </c>
      <c r="V12" s="40">
        <v>9.5</v>
      </c>
      <c r="W12" s="40">
        <v>0</v>
      </c>
      <c r="X12" s="40">
        <v>0</v>
      </c>
      <c r="Y12" s="40">
        <v>0</v>
      </c>
      <c r="Z12" s="40">
        <v>1.3299999999999983</v>
      </c>
      <c r="AA12" s="40">
        <v>10.229999999999997</v>
      </c>
      <c r="AB12" s="41">
        <v>0</v>
      </c>
    </row>
    <row r="13" spans="2:28" ht="17.25" thickTop="1" thickBot="1" x14ac:dyDescent="0.3">
      <c r="B13" s="42" t="s">
        <v>50</v>
      </c>
      <c r="C13" s="76">
        <f t="shared" si="0"/>
        <v>119.35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4.66</v>
      </c>
      <c r="N13" s="40">
        <v>12.600000000000001</v>
      </c>
      <c r="O13" s="40">
        <v>13.419999999999998</v>
      </c>
      <c r="P13" s="40">
        <v>13.159999999999997</v>
      </c>
      <c r="Q13" s="40">
        <v>13.350000000000001</v>
      </c>
      <c r="R13" s="40">
        <v>13.3</v>
      </c>
      <c r="S13" s="40">
        <v>13.2</v>
      </c>
      <c r="T13" s="40">
        <v>0</v>
      </c>
      <c r="U13" s="40">
        <v>0</v>
      </c>
      <c r="V13" s="40">
        <v>0</v>
      </c>
      <c r="W13" s="40">
        <v>1.4400000000000013</v>
      </c>
      <c r="X13" s="40">
        <v>9.7299999999999969</v>
      </c>
      <c r="Y13" s="40">
        <v>0.62999999999999901</v>
      </c>
      <c r="Z13" s="40">
        <v>0</v>
      </c>
      <c r="AA13" s="40">
        <v>10.550000000000004</v>
      </c>
      <c r="AB13" s="41">
        <v>13.309999999999999</v>
      </c>
    </row>
    <row r="14" spans="2:28" ht="17.25" thickTop="1" thickBot="1" x14ac:dyDescent="0.3">
      <c r="B14" s="42" t="s">
        <v>51</v>
      </c>
      <c r="C14" s="76">
        <f t="shared" si="0"/>
        <v>225.63</v>
      </c>
      <c r="D14" s="77"/>
      <c r="E14" s="39">
        <v>13.780000000000001</v>
      </c>
      <c r="F14" s="40">
        <v>12.490000000000002</v>
      </c>
      <c r="G14" s="40">
        <v>0</v>
      </c>
      <c r="H14" s="40">
        <v>0</v>
      </c>
      <c r="I14" s="40">
        <v>0</v>
      </c>
      <c r="J14" s="40">
        <v>1.0300000000000011</v>
      </c>
      <c r="K14" s="40">
        <v>12.690000000000001</v>
      </c>
      <c r="L14" s="40">
        <v>13.280000000000005</v>
      </c>
      <c r="M14" s="40">
        <v>13.600000000000001</v>
      </c>
      <c r="N14" s="40">
        <v>13.84</v>
      </c>
      <c r="O14" s="40">
        <v>12.200000000000003</v>
      </c>
      <c r="P14" s="40">
        <v>13.119999999999997</v>
      </c>
      <c r="Q14" s="40">
        <v>13.59</v>
      </c>
      <c r="R14" s="40">
        <v>14.43</v>
      </c>
      <c r="S14" s="40">
        <v>14.069999999999997</v>
      </c>
      <c r="T14" s="40">
        <v>13.979999999999997</v>
      </c>
      <c r="U14" s="40">
        <v>13.770000000000003</v>
      </c>
      <c r="V14" s="40">
        <v>13.610000000000003</v>
      </c>
      <c r="W14" s="40">
        <v>11.780000000000001</v>
      </c>
      <c r="X14" s="40">
        <v>7.0000000000000284E-2</v>
      </c>
      <c r="Y14" s="40">
        <v>0</v>
      </c>
      <c r="Z14" s="40">
        <v>0</v>
      </c>
      <c r="AA14" s="40">
        <v>10.469999999999999</v>
      </c>
      <c r="AB14" s="41">
        <v>13.829999999999998</v>
      </c>
    </row>
    <row r="15" spans="2:28" ht="17.25" thickTop="1" thickBot="1" x14ac:dyDescent="0.3">
      <c r="B15" s="42" t="s">
        <v>52</v>
      </c>
      <c r="C15" s="76">
        <f t="shared" si="0"/>
        <v>139.46000000000004</v>
      </c>
      <c r="D15" s="77"/>
      <c r="E15" s="39">
        <v>10.850000000000001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9.3500000000000014</v>
      </c>
      <c r="L15" s="40">
        <v>10.039999999999999</v>
      </c>
      <c r="M15" s="40">
        <v>13.149999999999995</v>
      </c>
      <c r="N15" s="40">
        <v>13.39</v>
      </c>
      <c r="O15" s="40">
        <v>13.399999999999999</v>
      </c>
      <c r="P15" s="40">
        <v>6.9199999999999982</v>
      </c>
      <c r="Q15" s="40">
        <v>6.6899999999999977</v>
      </c>
      <c r="R15" s="40">
        <v>0</v>
      </c>
      <c r="S15" s="40">
        <v>0</v>
      </c>
      <c r="T15" s="40">
        <v>0</v>
      </c>
      <c r="U15" s="40">
        <v>0</v>
      </c>
      <c r="V15" s="40">
        <v>12.34</v>
      </c>
      <c r="W15" s="40">
        <v>5.379999999999999</v>
      </c>
      <c r="X15" s="40">
        <v>12.710000000000004</v>
      </c>
      <c r="Y15" s="40">
        <v>6.3800000000000026</v>
      </c>
      <c r="Z15" s="40">
        <v>0</v>
      </c>
      <c r="AA15" s="40">
        <v>5.6700000000000017</v>
      </c>
      <c r="AB15" s="41">
        <v>13.189999999999998</v>
      </c>
    </row>
    <row r="16" spans="2:28" ht="17.25" thickTop="1" thickBot="1" x14ac:dyDescent="0.3">
      <c r="B16" s="42" t="s">
        <v>53</v>
      </c>
      <c r="C16" s="76">
        <f t="shared" si="0"/>
        <v>216.77999999999997</v>
      </c>
      <c r="D16" s="77"/>
      <c r="E16" s="39">
        <v>12.749999999999996</v>
      </c>
      <c r="F16" s="40">
        <v>5.2099999999999973</v>
      </c>
      <c r="G16" s="40">
        <v>0</v>
      </c>
      <c r="H16" s="40">
        <v>0</v>
      </c>
      <c r="I16" s="40">
        <v>0</v>
      </c>
      <c r="J16" s="40">
        <v>0</v>
      </c>
      <c r="K16" s="40">
        <v>11.720000000000002</v>
      </c>
      <c r="L16" s="40">
        <v>13.5</v>
      </c>
      <c r="M16" s="40">
        <v>12.469999999999999</v>
      </c>
      <c r="N16" s="40">
        <v>13.909999999999997</v>
      </c>
      <c r="O16" s="40">
        <v>13.209999999999997</v>
      </c>
      <c r="P16" s="40">
        <v>13.230000000000004</v>
      </c>
      <c r="Q16" s="40">
        <v>4.2199999999999989</v>
      </c>
      <c r="R16" s="40">
        <v>13.139999999999997</v>
      </c>
      <c r="S16" s="40">
        <v>0</v>
      </c>
      <c r="T16" s="40">
        <v>0</v>
      </c>
      <c r="U16" s="40">
        <v>10.549999999999997</v>
      </c>
      <c r="V16" s="40">
        <v>13.620000000000001</v>
      </c>
      <c r="W16" s="40">
        <v>13.710000000000004</v>
      </c>
      <c r="X16" s="40">
        <v>14.370000000000001</v>
      </c>
      <c r="Y16" s="40">
        <v>13.629999999999999</v>
      </c>
      <c r="Z16" s="40">
        <v>13.73</v>
      </c>
      <c r="AA16" s="40">
        <v>11.130000000000003</v>
      </c>
      <c r="AB16" s="41">
        <v>12.68</v>
      </c>
    </row>
    <row r="17" spans="2:28" ht="17.25" thickTop="1" thickBot="1" x14ac:dyDescent="0.3">
      <c r="B17" s="42" t="s">
        <v>54</v>
      </c>
      <c r="C17" s="76">
        <f t="shared" si="0"/>
        <v>270.48</v>
      </c>
      <c r="D17" s="77"/>
      <c r="E17" s="39">
        <v>12.640000000000004</v>
      </c>
      <c r="F17" s="40">
        <v>14.990000000000002</v>
      </c>
      <c r="G17" s="40">
        <v>12.700000000000003</v>
      </c>
      <c r="H17" s="40">
        <v>11.950000000000003</v>
      </c>
      <c r="I17" s="40">
        <v>11.969999999999999</v>
      </c>
      <c r="J17" s="40">
        <v>11.990000000000002</v>
      </c>
      <c r="K17" s="40">
        <v>13.189999999999998</v>
      </c>
      <c r="L17" s="40">
        <v>13.749999999999996</v>
      </c>
      <c r="M17" s="40">
        <v>13.939999999999998</v>
      </c>
      <c r="N17" s="40">
        <v>13.77</v>
      </c>
      <c r="O17" s="40">
        <v>13.230000000000004</v>
      </c>
      <c r="P17" s="40">
        <v>13.43</v>
      </c>
      <c r="Q17" s="40">
        <v>13.650000000000002</v>
      </c>
      <c r="R17" s="40">
        <v>12.999999999999996</v>
      </c>
      <c r="S17" s="40">
        <v>0</v>
      </c>
      <c r="T17" s="40">
        <v>0</v>
      </c>
      <c r="U17" s="40">
        <v>7.0100000000000016</v>
      </c>
      <c r="V17" s="40">
        <v>14.119999999999997</v>
      </c>
      <c r="W17" s="40">
        <v>13.779999999999998</v>
      </c>
      <c r="X17" s="40">
        <v>13.440000000000001</v>
      </c>
      <c r="Y17" s="40">
        <v>14.170000000000002</v>
      </c>
      <c r="Z17" s="40">
        <v>9.6700000000000017</v>
      </c>
      <c r="AA17" s="40">
        <v>0</v>
      </c>
      <c r="AB17" s="41">
        <v>14.090000000000003</v>
      </c>
    </row>
    <row r="18" spans="2:28" ht="17.25" thickTop="1" thickBot="1" x14ac:dyDescent="0.3">
      <c r="B18" s="42" t="s">
        <v>55</v>
      </c>
      <c r="C18" s="76">
        <f t="shared" si="0"/>
        <v>66.12</v>
      </c>
      <c r="D18" s="77"/>
      <c r="E18" s="39">
        <v>13.469999999999999</v>
      </c>
      <c r="F18" s="40">
        <v>14.030000000000001</v>
      </c>
      <c r="G18" s="40">
        <v>13.340000000000003</v>
      </c>
      <c r="H18" s="40">
        <v>13.350000000000001</v>
      </c>
      <c r="I18" s="40">
        <v>11.880000000000003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5.0000000000000711E-2</v>
      </c>
    </row>
    <row r="19" spans="2:28" ht="17.25" thickTop="1" thickBot="1" x14ac:dyDescent="0.3">
      <c r="B19" s="42" t="s">
        <v>56</v>
      </c>
      <c r="C19" s="76">
        <f t="shared" si="0"/>
        <v>90.449999999999989</v>
      </c>
      <c r="D19" s="77"/>
      <c r="E19" s="39">
        <v>0</v>
      </c>
      <c r="F19" s="40">
        <v>8.9500000000000028</v>
      </c>
      <c r="G19" s="40">
        <v>12.530000000000001</v>
      </c>
      <c r="H19" s="40">
        <v>14.449999999999996</v>
      </c>
      <c r="I19" s="40">
        <v>10.969999999999999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12.93</v>
      </c>
      <c r="W19" s="40">
        <v>1.9400000000000013</v>
      </c>
      <c r="X19" s="40">
        <v>1.5500000000000007</v>
      </c>
      <c r="Y19" s="40">
        <v>0.35000000000000142</v>
      </c>
      <c r="Z19" s="40">
        <v>1.7199999999999989</v>
      </c>
      <c r="AA19" s="40">
        <v>13.52</v>
      </c>
      <c r="AB19" s="41">
        <v>11.540000000000003</v>
      </c>
    </row>
    <row r="20" spans="2:28" ht="17.25" thickTop="1" thickBot="1" x14ac:dyDescent="0.3">
      <c r="B20" s="42" t="s">
        <v>57</v>
      </c>
      <c r="C20" s="76">
        <f t="shared" si="0"/>
        <v>213.69999999999993</v>
      </c>
      <c r="D20" s="77"/>
      <c r="E20" s="39">
        <v>1.370000000000001</v>
      </c>
      <c r="F20" s="40">
        <v>6.4099999999999966</v>
      </c>
      <c r="G20" s="40">
        <v>9.5300000000000011</v>
      </c>
      <c r="H20" s="40">
        <v>0</v>
      </c>
      <c r="I20" s="40">
        <v>0</v>
      </c>
      <c r="J20" s="40">
        <v>0</v>
      </c>
      <c r="K20" s="40">
        <v>12.190000000000001</v>
      </c>
      <c r="L20" s="40">
        <v>8.9599999999999973</v>
      </c>
      <c r="M20" s="40">
        <v>13.179999999999996</v>
      </c>
      <c r="N20" s="40">
        <v>13.100000000000001</v>
      </c>
      <c r="O20" s="40">
        <v>13.370000000000001</v>
      </c>
      <c r="P20" s="40">
        <v>13.469999999999999</v>
      </c>
      <c r="Q20" s="40">
        <v>13.64</v>
      </c>
      <c r="R20" s="40">
        <v>13.820000000000004</v>
      </c>
      <c r="S20" s="40">
        <v>13.93</v>
      </c>
      <c r="T20" s="40">
        <v>13.11</v>
      </c>
      <c r="U20" s="40">
        <v>13.029999999999998</v>
      </c>
      <c r="V20" s="40">
        <v>13.100000000000001</v>
      </c>
      <c r="W20" s="40">
        <v>13.760000000000002</v>
      </c>
      <c r="X20" s="40">
        <v>13.669999999999998</v>
      </c>
      <c r="Y20" s="40">
        <v>8.1899999999999977</v>
      </c>
      <c r="Z20" s="40">
        <v>0</v>
      </c>
      <c r="AA20" s="40">
        <v>0.76000000000000156</v>
      </c>
      <c r="AB20" s="41">
        <v>5.1099999999999994</v>
      </c>
    </row>
    <row r="21" spans="2:28" ht="17.25" thickTop="1" thickBot="1" x14ac:dyDescent="0.3">
      <c r="B21" s="42" t="s">
        <v>58</v>
      </c>
      <c r="C21" s="76">
        <f t="shared" si="0"/>
        <v>271.81999999999994</v>
      </c>
      <c r="D21" s="77"/>
      <c r="E21" s="39">
        <v>4.0300000000000011</v>
      </c>
      <c r="F21" s="40">
        <v>14.360000000000003</v>
      </c>
      <c r="G21" s="40">
        <v>14.330000000000002</v>
      </c>
      <c r="H21" s="40">
        <v>11.170000000000002</v>
      </c>
      <c r="I21" s="40">
        <v>0</v>
      </c>
      <c r="J21" s="40">
        <v>0</v>
      </c>
      <c r="K21" s="40">
        <v>8.3999999999999986</v>
      </c>
      <c r="L21" s="40">
        <v>11.5</v>
      </c>
      <c r="M21" s="40">
        <v>12.369999999999997</v>
      </c>
      <c r="N21" s="40">
        <v>13.649999999999999</v>
      </c>
      <c r="O21" s="40">
        <v>13.489999999999998</v>
      </c>
      <c r="P21" s="40">
        <v>13.540000000000003</v>
      </c>
      <c r="Q21" s="40">
        <v>13.7</v>
      </c>
      <c r="R21" s="40">
        <v>13.759999999999998</v>
      </c>
      <c r="S21" s="40">
        <v>13.73</v>
      </c>
      <c r="T21" s="40">
        <v>13.729999999999997</v>
      </c>
      <c r="U21" s="40">
        <v>13.580000000000002</v>
      </c>
      <c r="V21" s="40">
        <v>14.229999999999997</v>
      </c>
      <c r="W21" s="40">
        <v>13.860000000000003</v>
      </c>
      <c r="X21" s="40">
        <v>13.559999999999999</v>
      </c>
      <c r="Y21" s="40">
        <v>13.939999999999998</v>
      </c>
      <c r="Z21" s="40">
        <v>4.7199999999999989</v>
      </c>
      <c r="AA21" s="40">
        <v>12.27</v>
      </c>
      <c r="AB21" s="41">
        <v>13.899999999999995</v>
      </c>
    </row>
    <row r="22" spans="2:28" ht="17.25" thickTop="1" thickBot="1" x14ac:dyDescent="0.3">
      <c r="B22" s="42" t="s">
        <v>59</v>
      </c>
      <c r="C22" s="76">
        <f t="shared" si="0"/>
        <v>148.84</v>
      </c>
      <c r="D22" s="77"/>
      <c r="E22" s="39">
        <v>1.4800000000000004</v>
      </c>
      <c r="F22" s="40">
        <v>12.989999999999998</v>
      </c>
      <c r="G22" s="40">
        <v>15.230000000000004</v>
      </c>
      <c r="H22" s="40">
        <v>14.16</v>
      </c>
      <c r="I22" s="40">
        <v>2.0599999999999987</v>
      </c>
      <c r="J22" s="40">
        <v>0</v>
      </c>
      <c r="K22" s="40">
        <v>0</v>
      </c>
      <c r="L22" s="40">
        <v>8.2100000000000009</v>
      </c>
      <c r="M22" s="40">
        <v>11.810000000000002</v>
      </c>
      <c r="N22" s="40">
        <v>11.779999999999998</v>
      </c>
      <c r="O22" s="40">
        <v>2.1099999999999994</v>
      </c>
      <c r="P22" s="40">
        <v>1.9699999999999989</v>
      </c>
      <c r="Q22" s="40">
        <v>2</v>
      </c>
      <c r="R22" s="40">
        <v>0</v>
      </c>
      <c r="S22" s="40">
        <v>13.11</v>
      </c>
      <c r="T22" s="40">
        <v>14.440000000000001</v>
      </c>
      <c r="U22" s="40">
        <v>0.82000000000000028</v>
      </c>
      <c r="V22" s="40">
        <v>13.270000000000003</v>
      </c>
      <c r="W22" s="40">
        <v>5.8900000000000006</v>
      </c>
      <c r="X22" s="40">
        <v>0</v>
      </c>
      <c r="Y22" s="40">
        <v>0</v>
      </c>
      <c r="Z22" s="40">
        <v>10.649999999999999</v>
      </c>
      <c r="AA22" s="40">
        <v>6.240000000000002</v>
      </c>
      <c r="AB22" s="41">
        <v>0.62000000000000099</v>
      </c>
    </row>
    <row r="23" spans="2:28" ht="17.25" thickTop="1" thickBot="1" x14ac:dyDescent="0.3">
      <c r="B23" s="42" t="s">
        <v>60</v>
      </c>
      <c r="C23" s="76">
        <f t="shared" si="0"/>
        <v>74.259999999999991</v>
      </c>
      <c r="D23" s="77"/>
      <c r="E23" s="39">
        <v>0</v>
      </c>
      <c r="F23" s="40">
        <v>9.8099999999999987</v>
      </c>
      <c r="G23" s="40">
        <v>0</v>
      </c>
      <c r="H23" s="40">
        <v>0</v>
      </c>
      <c r="I23" s="40">
        <v>0</v>
      </c>
      <c r="J23" s="40">
        <v>0</v>
      </c>
      <c r="K23" s="40">
        <v>3.7899999999999991</v>
      </c>
      <c r="L23" s="40">
        <v>0</v>
      </c>
      <c r="M23" s="40">
        <v>13.929999999999996</v>
      </c>
      <c r="N23" s="40">
        <v>12.950000000000003</v>
      </c>
      <c r="O23" s="40">
        <v>11.8</v>
      </c>
      <c r="P23" s="40">
        <v>0</v>
      </c>
      <c r="Q23" s="40">
        <v>0</v>
      </c>
      <c r="R23" s="40">
        <v>0</v>
      </c>
      <c r="S23" s="40">
        <v>0</v>
      </c>
      <c r="T23" s="40">
        <v>0.93999999999999773</v>
      </c>
      <c r="U23" s="40">
        <v>7.3299999999999983</v>
      </c>
      <c r="V23" s="40">
        <v>7.4699999999999989</v>
      </c>
      <c r="W23" s="40">
        <v>0.46000000000000085</v>
      </c>
      <c r="X23" s="40">
        <v>0</v>
      </c>
      <c r="Y23" s="40">
        <v>0</v>
      </c>
      <c r="Z23" s="40">
        <v>0</v>
      </c>
      <c r="AA23" s="40">
        <v>0</v>
      </c>
      <c r="AB23" s="41">
        <v>5.7800000000000011</v>
      </c>
    </row>
    <row r="24" spans="2:28" ht="17.25" thickTop="1" thickBot="1" x14ac:dyDescent="0.3">
      <c r="B24" s="42" t="s">
        <v>61</v>
      </c>
      <c r="C24" s="76">
        <f t="shared" si="0"/>
        <v>283.34999999999997</v>
      </c>
      <c r="D24" s="77"/>
      <c r="E24" s="39">
        <v>13.479999999999997</v>
      </c>
      <c r="F24" s="40">
        <v>14.46</v>
      </c>
      <c r="G24" s="40">
        <v>4.1500000000000021</v>
      </c>
      <c r="H24" s="40">
        <v>0.14999999999999858</v>
      </c>
      <c r="I24" s="40">
        <v>4.2199999999999989</v>
      </c>
      <c r="J24" s="40">
        <v>5.2600000000000016</v>
      </c>
      <c r="K24" s="40">
        <v>11.649999999999999</v>
      </c>
      <c r="L24" s="40">
        <v>13.21</v>
      </c>
      <c r="M24" s="40">
        <v>13.030000000000001</v>
      </c>
      <c r="N24" s="40">
        <v>13.030000000000001</v>
      </c>
      <c r="O24" s="40">
        <v>13.059999999999995</v>
      </c>
      <c r="P24" s="40">
        <v>13.310000000000002</v>
      </c>
      <c r="Q24" s="40">
        <v>13.219999999999999</v>
      </c>
      <c r="R24" s="40">
        <v>13.690000000000005</v>
      </c>
      <c r="S24" s="40">
        <v>13.439999999999998</v>
      </c>
      <c r="T24" s="40">
        <v>13.290000000000003</v>
      </c>
      <c r="U24" s="40">
        <v>14.09</v>
      </c>
      <c r="V24" s="40">
        <v>14.079999999999998</v>
      </c>
      <c r="W24" s="40">
        <v>14.010000000000002</v>
      </c>
      <c r="X24" s="40">
        <v>14.140000000000004</v>
      </c>
      <c r="Y24" s="40">
        <v>14.220000000000002</v>
      </c>
      <c r="Z24" s="40">
        <v>14.579999999999998</v>
      </c>
      <c r="AA24" s="40">
        <v>11.45</v>
      </c>
      <c r="AB24" s="41">
        <v>14.130000000000003</v>
      </c>
    </row>
    <row r="25" spans="2:28" ht="17.25" thickTop="1" thickBot="1" x14ac:dyDescent="0.3">
      <c r="B25" s="42" t="s">
        <v>62</v>
      </c>
      <c r="C25" s="76">
        <f t="shared" si="0"/>
        <v>166.57</v>
      </c>
      <c r="D25" s="77"/>
      <c r="E25" s="39">
        <v>4.68</v>
      </c>
      <c r="F25" s="40">
        <v>14.159999999999997</v>
      </c>
      <c r="G25" s="40">
        <v>14.150000000000002</v>
      </c>
      <c r="H25" s="40">
        <v>14.020000000000003</v>
      </c>
      <c r="I25" s="40">
        <v>12.060000000000002</v>
      </c>
      <c r="J25" s="40">
        <v>11.170000000000002</v>
      </c>
      <c r="K25" s="40">
        <v>0</v>
      </c>
      <c r="L25" s="40">
        <v>0</v>
      </c>
      <c r="M25" s="40">
        <v>0</v>
      </c>
      <c r="N25" s="40">
        <v>0</v>
      </c>
      <c r="O25" s="40">
        <v>7.8299999999999983</v>
      </c>
      <c r="P25" s="40">
        <v>0</v>
      </c>
      <c r="Q25" s="40">
        <v>0</v>
      </c>
      <c r="R25" s="40">
        <v>0</v>
      </c>
      <c r="S25" s="40">
        <v>3.4699999999999989</v>
      </c>
      <c r="T25" s="40">
        <v>7.2100000000000009</v>
      </c>
      <c r="U25" s="40">
        <v>8.6300000000000026</v>
      </c>
      <c r="V25" s="40">
        <v>13.179999999999996</v>
      </c>
      <c r="W25" s="40">
        <v>11.679999999999996</v>
      </c>
      <c r="X25" s="40">
        <v>10.770000000000003</v>
      </c>
      <c r="Y25" s="40">
        <v>6.7000000000000028</v>
      </c>
      <c r="Z25" s="40">
        <v>6.990000000000002</v>
      </c>
      <c r="AA25" s="40">
        <v>6.2299999999999969</v>
      </c>
      <c r="AB25" s="41">
        <v>13.640000000000004</v>
      </c>
    </row>
    <row r="26" spans="2:28" ht="17.25" thickTop="1" thickBot="1" x14ac:dyDescent="0.3">
      <c r="B26" s="42" t="s">
        <v>63</v>
      </c>
      <c r="C26" s="76">
        <f t="shared" si="0"/>
        <v>259.68999999999994</v>
      </c>
      <c r="D26" s="77"/>
      <c r="E26" s="39">
        <v>14.119999999999997</v>
      </c>
      <c r="F26" s="40">
        <v>13.379999999999999</v>
      </c>
      <c r="G26" s="40">
        <v>13.190000000000001</v>
      </c>
      <c r="H26" s="40">
        <v>13.440000000000005</v>
      </c>
      <c r="I26" s="40">
        <v>13.36</v>
      </c>
      <c r="J26" s="40">
        <v>0</v>
      </c>
      <c r="K26" s="40">
        <v>0</v>
      </c>
      <c r="L26" s="40">
        <v>0</v>
      </c>
      <c r="M26" s="40">
        <v>3.9699999999999989</v>
      </c>
      <c r="N26" s="40">
        <v>13.689999999999998</v>
      </c>
      <c r="O26" s="40">
        <v>3.9999999999999147E-2</v>
      </c>
      <c r="P26" s="40">
        <v>11.870000000000001</v>
      </c>
      <c r="Q26" s="40">
        <v>13.29</v>
      </c>
      <c r="R26" s="40">
        <v>13.720000000000002</v>
      </c>
      <c r="S26" s="40">
        <v>13.68</v>
      </c>
      <c r="T26" s="40">
        <v>13.64</v>
      </c>
      <c r="U26" s="40">
        <v>13.66</v>
      </c>
      <c r="V26" s="40">
        <v>13.259999999999998</v>
      </c>
      <c r="W26" s="40">
        <v>13.190000000000001</v>
      </c>
      <c r="X26" s="40">
        <v>13.379999999999999</v>
      </c>
      <c r="Y26" s="40">
        <v>13.719999999999999</v>
      </c>
      <c r="Z26" s="40">
        <v>13.799999999999997</v>
      </c>
      <c r="AA26" s="40">
        <v>13.699999999999996</v>
      </c>
      <c r="AB26" s="41">
        <v>13.59</v>
      </c>
    </row>
    <row r="27" spans="2:28" ht="17.25" thickTop="1" thickBot="1" x14ac:dyDescent="0.3">
      <c r="B27" s="42" t="s">
        <v>64</v>
      </c>
      <c r="C27" s="76">
        <f t="shared" si="0"/>
        <v>278.89000000000004</v>
      </c>
      <c r="D27" s="77"/>
      <c r="E27" s="39">
        <v>0</v>
      </c>
      <c r="F27" s="40">
        <v>13.52</v>
      </c>
      <c r="G27" s="40">
        <v>13.620000000000001</v>
      </c>
      <c r="H27" s="40">
        <v>10.96</v>
      </c>
      <c r="I27" s="40">
        <v>0</v>
      </c>
      <c r="J27" s="40">
        <v>0</v>
      </c>
      <c r="K27" s="40">
        <v>11.330000000000002</v>
      </c>
      <c r="L27" s="40">
        <v>14.2</v>
      </c>
      <c r="M27" s="40">
        <v>14.14</v>
      </c>
      <c r="N27" s="40">
        <v>13.999999999999996</v>
      </c>
      <c r="O27" s="40">
        <v>14.410000000000004</v>
      </c>
      <c r="P27" s="40">
        <v>14.39</v>
      </c>
      <c r="Q27" s="40">
        <v>14.229999999999997</v>
      </c>
      <c r="R27" s="40">
        <v>14.270000000000003</v>
      </c>
      <c r="S27" s="40">
        <v>14.21</v>
      </c>
      <c r="T27" s="40">
        <v>14.279999999999998</v>
      </c>
      <c r="U27" s="40">
        <v>14.239999999999998</v>
      </c>
      <c r="V27" s="40">
        <v>14.240000000000002</v>
      </c>
      <c r="W27" s="40">
        <v>14.139999999999997</v>
      </c>
      <c r="X27" s="40">
        <v>13.869999999999997</v>
      </c>
      <c r="Y27" s="40">
        <v>14.000000000000004</v>
      </c>
      <c r="Z27" s="40">
        <v>6.7800000000000011</v>
      </c>
      <c r="AA27" s="40">
        <v>12.510000000000002</v>
      </c>
      <c r="AB27" s="41">
        <v>11.549999999999997</v>
      </c>
    </row>
    <row r="28" spans="2:28" ht="17.25" thickTop="1" thickBot="1" x14ac:dyDescent="0.3">
      <c r="B28" s="42" t="s">
        <v>65</v>
      </c>
      <c r="C28" s="76">
        <f t="shared" si="0"/>
        <v>175.29999999999998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1.2199999999999989</v>
      </c>
      <c r="N28" s="40">
        <v>3.6899999999999977</v>
      </c>
      <c r="O28" s="40">
        <v>14.11</v>
      </c>
      <c r="P28" s="40">
        <v>14.48</v>
      </c>
      <c r="Q28" s="40">
        <v>14.190000000000001</v>
      </c>
      <c r="R28" s="40">
        <v>14.130000000000003</v>
      </c>
      <c r="S28" s="40">
        <v>11.939999999999998</v>
      </c>
      <c r="T28" s="40">
        <v>14.150000000000002</v>
      </c>
      <c r="U28" s="40">
        <v>14.55</v>
      </c>
      <c r="V28" s="40">
        <v>14.43</v>
      </c>
      <c r="W28" s="40">
        <v>14.459999999999997</v>
      </c>
      <c r="X28" s="40">
        <v>14.059999999999999</v>
      </c>
      <c r="Y28" s="40">
        <v>11.870000000000001</v>
      </c>
      <c r="Z28" s="40">
        <v>0</v>
      </c>
      <c r="AA28" s="40">
        <v>6.98</v>
      </c>
      <c r="AB28" s="41">
        <v>11.040000000000003</v>
      </c>
    </row>
    <row r="29" spans="2:28" ht="17.25" thickTop="1" thickBot="1" x14ac:dyDescent="0.3">
      <c r="B29" s="42" t="s">
        <v>66</v>
      </c>
      <c r="C29" s="76">
        <f t="shared" si="0"/>
        <v>170.42000000000002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1.1600000000000001</v>
      </c>
      <c r="O29" s="40">
        <v>12.530000000000005</v>
      </c>
      <c r="P29" s="40">
        <v>14.329999999999998</v>
      </c>
      <c r="Q29" s="40">
        <v>13.909999999999997</v>
      </c>
      <c r="R29" s="40">
        <v>13.970000000000002</v>
      </c>
      <c r="S29" s="40">
        <v>13.86</v>
      </c>
      <c r="T29" s="40">
        <v>11.720000000000002</v>
      </c>
      <c r="U29" s="40">
        <v>13.580000000000002</v>
      </c>
      <c r="V29" s="40">
        <v>13.95</v>
      </c>
      <c r="W29" s="40">
        <v>13.799999999999997</v>
      </c>
      <c r="X29" s="40">
        <v>13.709999999999997</v>
      </c>
      <c r="Y29" s="40">
        <v>13.43</v>
      </c>
      <c r="Z29" s="40">
        <v>0</v>
      </c>
      <c r="AA29" s="40">
        <v>8.610000000000003</v>
      </c>
      <c r="AB29" s="41">
        <v>11.86</v>
      </c>
    </row>
    <row r="30" spans="2:28" ht="17.25" thickTop="1" thickBot="1" x14ac:dyDescent="0.3">
      <c r="B30" s="42" t="s">
        <v>67</v>
      </c>
      <c r="C30" s="76">
        <f t="shared" si="0"/>
        <v>72.17</v>
      </c>
      <c r="D30" s="77"/>
      <c r="E30" s="39">
        <v>0</v>
      </c>
      <c r="F30" s="40">
        <v>4.2600000000000016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1.75</v>
      </c>
      <c r="N30" s="40">
        <v>1.3200000000000003</v>
      </c>
      <c r="O30" s="40">
        <v>8.75</v>
      </c>
      <c r="P30" s="40">
        <v>6.1300000000000026</v>
      </c>
      <c r="Q30" s="40">
        <v>0</v>
      </c>
      <c r="R30" s="40">
        <v>4.4499999999999993</v>
      </c>
      <c r="S30" s="40">
        <v>0</v>
      </c>
      <c r="T30" s="40">
        <v>4.7199999999999989</v>
      </c>
      <c r="U30" s="40">
        <v>0</v>
      </c>
      <c r="V30" s="40">
        <v>8.5499999999999972</v>
      </c>
      <c r="W30" s="40">
        <v>0</v>
      </c>
      <c r="X30" s="40">
        <v>13.189999999999998</v>
      </c>
      <c r="Y30" s="40">
        <v>0</v>
      </c>
      <c r="Z30" s="40">
        <v>0</v>
      </c>
      <c r="AA30" s="40">
        <v>8.4600000000000009</v>
      </c>
      <c r="AB30" s="41">
        <v>10.590000000000003</v>
      </c>
    </row>
    <row r="31" spans="2:28" ht="17.25" thickTop="1" thickBot="1" x14ac:dyDescent="0.3">
      <c r="B31" s="42" t="s">
        <v>68</v>
      </c>
      <c r="C31" s="76">
        <f t="shared" si="0"/>
        <v>41.449999999999996</v>
      </c>
      <c r="D31" s="77"/>
      <c r="E31" s="39">
        <v>0</v>
      </c>
      <c r="F31" s="40">
        <v>10.649999999999999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10.969999999999999</v>
      </c>
      <c r="N31" s="40">
        <v>4.2800000000000011</v>
      </c>
      <c r="O31" s="40">
        <v>0.35999999999999943</v>
      </c>
      <c r="P31" s="40">
        <v>0</v>
      </c>
      <c r="Q31" s="40">
        <v>0</v>
      </c>
      <c r="R31" s="40">
        <v>13.54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1.6499999999999986</v>
      </c>
    </row>
    <row r="32" spans="2:28" ht="17.25" thickTop="1" thickBot="1" x14ac:dyDescent="0.3">
      <c r="B32" s="42" t="s">
        <v>69</v>
      </c>
      <c r="C32" s="76">
        <f t="shared" si="0"/>
        <v>21.33</v>
      </c>
      <c r="D32" s="77"/>
      <c r="E32" s="39">
        <v>0</v>
      </c>
      <c r="F32" s="40">
        <v>7.4999999999999964</v>
      </c>
      <c r="G32" s="40">
        <v>2.4600000000000009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2.0399999999999991</v>
      </c>
      <c r="W32" s="40">
        <v>2.0500000000000007</v>
      </c>
      <c r="X32" s="40">
        <v>2.0300000000000011</v>
      </c>
      <c r="Y32" s="40">
        <v>0</v>
      </c>
      <c r="Z32" s="40">
        <v>0</v>
      </c>
      <c r="AA32" s="40">
        <v>0</v>
      </c>
      <c r="AB32" s="41">
        <v>5.25</v>
      </c>
    </row>
    <row r="33" spans="2:29" ht="17.25" thickTop="1" thickBot="1" x14ac:dyDescent="0.3">
      <c r="B33" s="42" t="s">
        <v>70</v>
      </c>
      <c r="C33" s="76">
        <f t="shared" si="0"/>
        <v>169.63000000000002</v>
      </c>
      <c r="D33" s="77"/>
      <c r="E33" s="39">
        <v>0</v>
      </c>
      <c r="F33" s="40">
        <v>13.709999999999997</v>
      </c>
      <c r="G33" s="40">
        <v>0.64000000000000057</v>
      </c>
      <c r="H33" s="40">
        <v>13.839999999999996</v>
      </c>
      <c r="I33" s="40">
        <v>10.840000000000003</v>
      </c>
      <c r="J33" s="40">
        <v>0</v>
      </c>
      <c r="K33" s="40">
        <v>0</v>
      </c>
      <c r="L33" s="40">
        <v>0</v>
      </c>
      <c r="M33" s="40">
        <v>0</v>
      </c>
      <c r="N33" s="40">
        <v>11.870000000000001</v>
      </c>
      <c r="O33" s="40">
        <v>13.879999999999995</v>
      </c>
      <c r="P33" s="40">
        <v>12.020000000000003</v>
      </c>
      <c r="Q33" s="40">
        <v>11.810000000000002</v>
      </c>
      <c r="R33" s="40">
        <v>3.8299999999999983</v>
      </c>
      <c r="S33" s="40">
        <v>0</v>
      </c>
      <c r="T33" s="40">
        <v>0</v>
      </c>
      <c r="U33" s="40">
        <v>10.529999999999998</v>
      </c>
      <c r="V33" s="40">
        <v>13.259999999999998</v>
      </c>
      <c r="W33" s="40">
        <v>13.169999999999998</v>
      </c>
      <c r="X33" s="40">
        <v>12.409999999999997</v>
      </c>
      <c r="Y33" s="40">
        <v>0</v>
      </c>
      <c r="Z33" s="40">
        <v>0</v>
      </c>
      <c r="AA33" s="40">
        <v>13.610000000000003</v>
      </c>
      <c r="AB33" s="41">
        <v>14.209999999999997</v>
      </c>
    </row>
    <row r="34" spans="2:29" ht="16.5" thickTop="1" x14ac:dyDescent="0.25">
      <c r="B34" s="43" t="s">
        <v>71</v>
      </c>
      <c r="C34" s="78">
        <f>SUM(E34:AB34)</f>
        <v>298.67</v>
      </c>
      <c r="D34" s="79"/>
      <c r="E34" s="44">
        <v>13.229999999999997</v>
      </c>
      <c r="F34" s="45">
        <v>13.14</v>
      </c>
      <c r="G34" s="45">
        <v>13.32</v>
      </c>
      <c r="H34" s="45">
        <v>11.869999999999997</v>
      </c>
      <c r="I34" s="45">
        <v>2.0399999999999991</v>
      </c>
      <c r="J34" s="45">
        <v>0</v>
      </c>
      <c r="K34" s="45">
        <v>7.7100000000000009</v>
      </c>
      <c r="L34" s="45">
        <v>12.25</v>
      </c>
      <c r="M34" s="45">
        <v>12.240000000000002</v>
      </c>
      <c r="N34" s="45">
        <v>13.640000000000004</v>
      </c>
      <c r="O34" s="45">
        <v>14.23</v>
      </c>
      <c r="P34" s="45">
        <v>14.109999999999996</v>
      </c>
      <c r="Q34" s="45">
        <v>14.23</v>
      </c>
      <c r="R34" s="45">
        <v>14.170000000000002</v>
      </c>
      <c r="S34" s="45">
        <v>14.229999999999997</v>
      </c>
      <c r="T34" s="45">
        <v>14.340000000000003</v>
      </c>
      <c r="U34" s="45">
        <v>14.57</v>
      </c>
      <c r="V34" s="45">
        <v>14.349999999999998</v>
      </c>
      <c r="W34" s="45">
        <v>14.209999999999997</v>
      </c>
      <c r="X34" s="45">
        <v>14.059999999999999</v>
      </c>
      <c r="Y34" s="45">
        <v>14.29</v>
      </c>
      <c r="Z34" s="45">
        <v>14.400000000000002</v>
      </c>
      <c r="AA34" s="45">
        <v>14.100000000000001</v>
      </c>
      <c r="AB34" s="46">
        <v>13.940000000000001</v>
      </c>
    </row>
    <row r="35" spans="2:29" x14ac:dyDescent="0.25">
      <c r="C35" s="89">
        <f>SUM(C4:D34)</f>
        <v>4992.8999999999996</v>
      </c>
    </row>
    <row r="37" spans="2:29" ht="21.75" customHeight="1" thickBot="1" x14ac:dyDescent="0.3">
      <c r="B37" s="80" t="s">
        <v>36</v>
      </c>
      <c r="C37" s="82" t="s">
        <v>37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01.01.2022</v>
      </c>
      <c r="C39" s="76">
        <f>SUM(E39:AB39)</f>
        <v>-189.22749999999999</v>
      </c>
      <c r="D39" s="77"/>
      <c r="E39" s="39">
        <v>-12.865000000000002</v>
      </c>
      <c r="F39" s="40">
        <v>-5.5849999999999973</v>
      </c>
      <c r="G39" s="40">
        <v>-2.9375</v>
      </c>
      <c r="H39" s="40">
        <v>-10.682499999999999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-3</v>
      </c>
      <c r="O39" s="40">
        <v>-12.05</v>
      </c>
      <c r="P39" s="40">
        <v>-13.29</v>
      </c>
      <c r="Q39" s="40">
        <v>-10.57</v>
      </c>
      <c r="R39" s="40">
        <v>-13.42</v>
      </c>
      <c r="S39" s="40">
        <v>-12.850000000000001</v>
      </c>
      <c r="T39" s="40">
        <v>-12.850000000000001</v>
      </c>
      <c r="U39" s="40">
        <v>-12.829999999999998</v>
      </c>
      <c r="V39" s="40">
        <v>0</v>
      </c>
      <c r="W39" s="40">
        <v>-12</v>
      </c>
      <c r="X39" s="40">
        <v>-11.9</v>
      </c>
      <c r="Y39" s="40">
        <v>-12.38</v>
      </c>
      <c r="Z39" s="40">
        <v>-13.26</v>
      </c>
      <c r="AA39" s="40">
        <v>-2.92</v>
      </c>
      <c r="AB39" s="41">
        <v>-13.8375</v>
      </c>
    </row>
    <row r="40" spans="2:29" ht="17.25" thickTop="1" thickBot="1" x14ac:dyDescent="0.3">
      <c r="B40" s="42" t="str">
        <f t="shared" ref="B40:B69" si="1">B5</f>
        <v>02.01.2022</v>
      </c>
      <c r="C40" s="76">
        <f t="shared" ref="C40:C68" si="2">SUM(E40:AB40)</f>
        <v>-208.8775</v>
      </c>
      <c r="D40" s="77"/>
      <c r="E40" s="39">
        <v>-11.922499999999999</v>
      </c>
      <c r="F40" s="40">
        <v>-8.2349999999999994</v>
      </c>
      <c r="G40" s="40">
        <v>0</v>
      </c>
      <c r="H40" s="40">
        <v>0</v>
      </c>
      <c r="I40" s="40">
        <v>0</v>
      </c>
      <c r="J40" s="40">
        <v>0</v>
      </c>
      <c r="K40" s="40">
        <v>-5.1099999999999994</v>
      </c>
      <c r="L40" s="40">
        <v>-10.86</v>
      </c>
      <c r="M40" s="40">
        <v>-6.9200000000000017</v>
      </c>
      <c r="N40" s="40">
        <v>-12.39</v>
      </c>
      <c r="O40" s="40">
        <v>-12.400000000000002</v>
      </c>
      <c r="P40" s="40">
        <v>-8.9600000000000009</v>
      </c>
      <c r="Q40" s="40">
        <v>-12.09</v>
      </c>
      <c r="R40" s="40">
        <v>-11.840000000000002</v>
      </c>
      <c r="S40" s="40">
        <v>-12.32</v>
      </c>
      <c r="T40" s="40">
        <v>-11.98</v>
      </c>
      <c r="U40" s="40">
        <v>-12.59</v>
      </c>
      <c r="V40" s="40">
        <v>-11.649999999999999</v>
      </c>
      <c r="W40" s="40">
        <v>-5.1400000000000006</v>
      </c>
      <c r="X40" s="40">
        <v>-11.98</v>
      </c>
      <c r="Y40" s="40">
        <v>-12.230000000000002</v>
      </c>
      <c r="Z40" s="40">
        <v>-12.04</v>
      </c>
      <c r="AA40" s="40">
        <v>-5.9300000000000033</v>
      </c>
      <c r="AB40" s="41">
        <v>-12.290000000000001</v>
      </c>
    </row>
    <row r="41" spans="2:29" ht="17.25" thickTop="1" thickBot="1" x14ac:dyDescent="0.3">
      <c r="B41" s="42" t="str">
        <f t="shared" si="1"/>
        <v>03.01.2022</v>
      </c>
      <c r="C41" s="76">
        <f t="shared" si="2"/>
        <v>-132.1</v>
      </c>
      <c r="D41" s="77"/>
      <c r="E41" s="39">
        <v>-7.2899999999999991</v>
      </c>
      <c r="F41" s="40">
        <v>-9.0499999999999989</v>
      </c>
      <c r="G41" s="40">
        <v>-12.190000000000001</v>
      </c>
      <c r="H41" s="40">
        <v>-9.8500000000000014</v>
      </c>
      <c r="I41" s="40">
        <v>-10.039999999999999</v>
      </c>
      <c r="J41" s="40">
        <v>-9.1700000000000017</v>
      </c>
      <c r="K41" s="40">
        <v>-2.0099999999999998</v>
      </c>
      <c r="L41" s="40">
        <v>-11.01</v>
      </c>
      <c r="M41" s="40">
        <v>0</v>
      </c>
      <c r="N41" s="40">
        <v>-0.57999999999999829</v>
      </c>
      <c r="O41" s="40">
        <v>-11.999999999999998</v>
      </c>
      <c r="P41" s="40">
        <v>0</v>
      </c>
      <c r="Q41" s="40">
        <v>0</v>
      </c>
      <c r="R41" s="40">
        <v>-7.43</v>
      </c>
      <c r="S41" s="40">
        <v>-12.029999999999998</v>
      </c>
      <c r="T41" s="40">
        <v>-11.3</v>
      </c>
      <c r="U41" s="40">
        <v>-0.83999999999999986</v>
      </c>
      <c r="V41" s="40">
        <v>0</v>
      </c>
      <c r="W41" s="40">
        <v>0</v>
      </c>
      <c r="X41" s="40">
        <v>-11.25</v>
      </c>
      <c r="Y41" s="40">
        <v>-4.59</v>
      </c>
      <c r="Z41" s="40">
        <v>0</v>
      </c>
      <c r="AA41" s="40">
        <v>-1.4699999999999989</v>
      </c>
      <c r="AB41" s="41">
        <v>0</v>
      </c>
    </row>
    <row r="42" spans="2:29" ht="17.25" thickTop="1" thickBot="1" x14ac:dyDescent="0.3">
      <c r="B42" s="42" t="str">
        <f t="shared" si="1"/>
        <v>04.01.2022</v>
      </c>
      <c r="C42" s="76">
        <f t="shared" si="2"/>
        <v>0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05.01.2022</v>
      </c>
      <c r="C43" s="76">
        <f t="shared" si="2"/>
        <v>-76.139999999999986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-3</v>
      </c>
      <c r="M43" s="40">
        <v>-0.64999999999999858</v>
      </c>
      <c r="N43" s="40">
        <v>-10.09</v>
      </c>
      <c r="O43" s="40">
        <v>-9.5599999999999987</v>
      </c>
      <c r="P43" s="40">
        <v>-11.04</v>
      </c>
      <c r="Q43" s="40">
        <v>-11.759999999999998</v>
      </c>
      <c r="R43" s="40">
        <v>0</v>
      </c>
      <c r="S43" s="40">
        <v>-11.78</v>
      </c>
      <c r="T43" s="40">
        <v>-12.29</v>
      </c>
      <c r="U43" s="40">
        <v>-5.9700000000000024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06.01.2022</v>
      </c>
      <c r="C44" s="76">
        <f t="shared" si="2"/>
        <v>-69.540000000000006</v>
      </c>
      <c r="D44" s="77"/>
      <c r="E44" s="39">
        <v>0</v>
      </c>
      <c r="F44" s="40">
        <v>-0.82999999999999829</v>
      </c>
      <c r="G44" s="40">
        <v>-1.6000000000000014</v>
      </c>
      <c r="H44" s="40">
        <v>-10.969999999999999</v>
      </c>
      <c r="I44" s="40">
        <v>-12.52</v>
      </c>
      <c r="J44" s="40">
        <v>-12.54</v>
      </c>
      <c r="K44" s="40">
        <v>-2.1400000000000006</v>
      </c>
      <c r="L44" s="40">
        <v>-1.3399999999999999</v>
      </c>
      <c r="M44" s="40">
        <v>0</v>
      </c>
      <c r="N44" s="40">
        <v>0</v>
      </c>
      <c r="O44" s="40">
        <v>0</v>
      </c>
      <c r="P44" s="40">
        <v>0</v>
      </c>
      <c r="Q44" s="40">
        <v>-6.09</v>
      </c>
      <c r="R44" s="40">
        <v>-1.0899999999999999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-8.7899999999999991</v>
      </c>
      <c r="Z44" s="40">
        <v>-11.63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07.01.2022</v>
      </c>
      <c r="C45" s="76">
        <f t="shared" si="2"/>
        <v>-104.91999999999999</v>
      </c>
      <c r="D45" s="77"/>
      <c r="E45" s="39">
        <v>-2.2799999999999994</v>
      </c>
      <c r="F45" s="40">
        <v>-2.16</v>
      </c>
      <c r="G45" s="40">
        <v>0</v>
      </c>
      <c r="H45" s="40">
        <v>0</v>
      </c>
      <c r="I45" s="40">
        <v>0</v>
      </c>
      <c r="J45" s="40">
        <v>0</v>
      </c>
      <c r="K45" s="40">
        <v>-7.7800000000000011</v>
      </c>
      <c r="L45" s="40">
        <v>-10.19</v>
      </c>
      <c r="M45" s="40">
        <v>-9.61</v>
      </c>
      <c r="N45" s="40">
        <v>-13.71</v>
      </c>
      <c r="O45" s="40">
        <v>0</v>
      </c>
      <c r="P45" s="40">
        <v>-2.9499999999999993</v>
      </c>
      <c r="Q45" s="40">
        <v>0</v>
      </c>
      <c r="R45" s="40">
        <v>0</v>
      </c>
      <c r="S45" s="40">
        <v>0</v>
      </c>
      <c r="T45" s="40">
        <v>0</v>
      </c>
      <c r="U45" s="40">
        <v>-5.41</v>
      </c>
      <c r="V45" s="40">
        <v>-12.52</v>
      </c>
      <c r="W45" s="40">
        <v>-2.76</v>
      </c>
      <c r="X45" s="40">
        <v>-11.989999999999998</v>
      </c>
      <c r="Y45" s="40">
        <v>-11.829999999999998</v>
      </c>
      <c r="Z45" s="40">
        <v>-11.73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08.01.2022</v>
      </c>
      <c r="C46" s="76">
        <f t="shared" si="2"/>
        <v>-28.980000000000004</v>
      </c>
      <c r="D46" s="77"/>
      <c r="E46" s="39">
        <v>0</v>
      </c>
      <c r="F46" s="40">
        <v>0</v>
      </c>
      <c r="G46" s="40">
        <v>-2.4400000000000013</v>
      </c>
      <c r="H46" s="40">
        <v>0</v>
      </c>
      <c r="I46" s="40">
        <v>0</v>
      </c>
      <c r="J46" s="40">
        <v>0</v>
      </c>
      <c r="K46" s="40">
        <v>-9.0500000000000007</v>
      </c>
      <c r="L46" s="40">
        <v>-10.24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-8.9999999999999858E-2</v>
      </c>
      <c r="Z46" s="40">
        <v>-6.6700000000000017</v>
      </c>
      <c r="AA46" s="40">
        <v>-0.48999999999999844</v>
      </c>
      <c r="AB46" s="41">
        <v>0</v>
      </c>
    </row>
    <row r="47" spans="2:29" ht="17.25" thickTop="1" thickBot="1" x14ac:dyDescent="0.3">
      <c r="B47" s="42" t="str">
        <f t="shared" si="1"/>
        <v>09.01.2022</v>
      </c>
      <c r="C47" s="76">
        <f t="shared" si="2"/>
        <v>-89.18</v>
      </c>
      <c r="D47" s="77"/>
      <c r="E47" s="39">
        <v>0</v>
      </c>
      <c r="F47" s="40">
        <v>0</v>
      </c>
      <c r="G47" s="40">
        <v>0</v>
      </c>
      <c r="H47" s="40">
        <v>-4.3599999999999994</v>
      </c>
      <c r="I47" s="40">
        <v>0</v>
      </c>
      <c r="J47" s="40">
        <v>0</v>
      </c>
      <c r="K47" s="40">
        <v>-3</v>
      </c>
      <c r="L47" s="40">
        <v>-12.95</v>
      </c>
      <c r="M47" s="40">
        <v>-5.6199999999999974</v>
      </c>
      <c r="N47" s="40">
        <v>-11.910000000000002</v>
      </c>
      <c r="O47" s="40">
        <v>-1.3200000000000003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-12.64</v>
      </c>
      <c r="X47" s="40">
        <v>-12.17</v>
      </c>
      <c r="Y47" s="40">
        <v>-12.21</v>
      </c>
      <c r="Z47" s="40">
        <v>-1.3099999999999987</v>
      </c>
      <c r="AA47" s="40">
        <v>0</v>
      </c>
      <c r="AB47" s="41">
        <v>-11.69</v>
      </c>
    </row>
    <row r="48" spans="2:29" ht="17.25" thickTop="1" thickBot="1" x14ac:dyDescent="0.3">
      <c r="B48" s="42" t="str">
        <f t="shared" si="1"/>
        <v>10.01.2022</v>
      </c>
      <c r="C48" s="76">
        <f t="shared" si="2"/>
        <v>-39</v>
      </c>
      <c r="D48" s="77"/>
      <c r="E48" s="39">
        <v>-12.18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-0.75</v>
      </c>
      <c r="N48" s="40">
        <v>-0.44000000000000128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-1.9400000000000013</v>
      </c>
      <c r="U48" s="40">
        <v>-12.760000000000002</v>
      </c>
      <c r="V48" s="40">
        <v>-3.84</v>
      </c>
      <c r="W48" s="40">
        <v>-1.9200000000000017</v>
      </c>
      <c r="X48" s="40">
        <v>0</v>
      </c>
      <c r="Y48" s="40">
        <v>-0.12000000000000099</v>
      </c>
      <c r="Z48" s="40">
        <v>-5.0500000000000007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11.01.2022</v>
      </c>
      <c r="C49" s="76">
        <f t="shared" si="2"/>
        <v>-15.69</v>
      </c>
      <c r="D49" s="77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-2.9399999999999995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-1.4699999999999989</v>
      </c>
      <c r="Y49" s="40">
        <v>-6.629999999999999</v>
      </c>
      <c r="Z49" s="40">
        <v>-4.6500000000000021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12.01.2022</v>
      </c>
      <c r="C50" s="76">
        <f t="shared" si="2"/>
        <v>-37.94</v>
      </c>
      <c r="D50" s="77"/>
      <c r="E50" s="39">
        <v>0</v>
      </c>
      <c r="F50" s="40">
        <v>-2.1999999999999993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-6.4699999999999989</v>
      </c>
      <c r="S50" s="40">
        <v>-12.11</v>
      </c>
      <c r="T50" s="40">
        <v>-2.3599999999999994</v>
      </c>
      <c r="U50" s="40">
        <v>-3.5600000000000023</v>
      </c>
      <c r="V50" s="40">
        <v>0</v>
      </c>
      <c r="W50" s="40">
        <v>-1.129999999999999</v>
      </c>
      <c r="X50" s="40">
        <v>0</v>
      </c>
      <c r="Y50" s="40">
        <v>-0.62000000000000099</v>
      </c>
      <c r="Z50" s="40">
        <v>-9.4899999999999984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13.01.2022</v>
      </c>
      <c r="C51" s="76">
        <f t="shared" si="2"/>
        <v>-25.75</v>
      </c>
      <c r="D51" s="77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-1.9200000000000017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-12.29</v>
      </c>
      <c r="T51" s="40">
        <v>-11.54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14.01.2022</v>
      </c>
      <c r="C52" s="76">
        <f t="shared" si="2"/>
        <v>-21.360000000000003</v>
      </c>
      <c r="D52" s="77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-7.1300000000000026</v>
      </c>
      <c r="T52" s="40">
        <v>-13.27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-0.96000000000000085</v>
      </c>
      <c r="AB52" s="41">
        <v>0</v>
      </c>
    </row>
    <row r="53" spans="2:28" ht="17.25" thickTop="1" thickBot="1" x14ac:dyDescent="0.3">
      <c r="B53" s="42" t="str">
        <f t="shared" si="1"/>
        <v>15.01.2022</v>
      </c>
      <c r="C53" s="76">
        <f t="shared" si="2"/>
        <v>-168.98000000000002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-8.57</v>
      </c>
      <c r="P53" s="40">
        <v>-14.64</v>
      </c>
      <c r="Q53" s="40">
        <v>-14.459999999999999</v>
      </c>
      <c r="R53" s="40">
        <v>-14.5</v>
      </c>
      <c r="S53" s="40">
        <v>-14.4</v>
      </c>
      <c r="T53" s="40">
        <v>-14.52</v>
      </c>
      <c r="U53" s="40">
        <v>-14.46</v>
      </c>
      <c r="V53" s="40">
        <v>-11.350000000000001</v>
      </c>
      <c r="W53" s="40">
        <v>-14.26</v>
      </c>
      <c r="X53" s="40">
        <v>-5.85</v>
      </c>
      <c r="Y53" s="40">
        <v>-12.56</v>
      </c>
      <c r="Z53" s="40">
        <v>-12.270000000000001</v>
      </c>
      <c r="AA53" s="40">
        <v>-14.299999999999999</v>
      </c>
      <c r="AB53" s="41">
        <v>-2.84</v>
      </c>
    </row>
    <row r="54" spans="2:28" ht="17.25" thickTop="1" thickBot="1" x14ac:dyDescent="0.3">
      <c r="B54" s="42" t="str">
        <f t="shared" si="1"/>
        <v>16.01.2022</v>
      </c>
      <c r="C54" s="76">
        <f t="shared" si="2"/>
        <v>-110.05999999999999</v>
      </c>
      <c r="D54" s="77"/>
      <c r="E54" s="39">
        <v>-4.7100000000000009</v>
      </c>
      <c r="F54" s="40">
        <v>-2.3599999999999994</v>
      </c>
      <c r="G54" s="40">
        <v>-2.9600000000000009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-9.66</v>
      </c>
      <c r="N54" s="40">
        <v>-9.61</v>
      </c>
      <c r="O54" s="40">
        <v>-9.5799999999999983</v>
      </c>
      <c r="P54" s="40">
        <v>-9.629999999999999</v>
      </c>
      <c r="Q54" s="40">
        <v>-9.64</v>
      </c>
      <c r="R54" s="40">
        <v>-9.629999999999999</v>
      </c>
      <c r="S54" s="40">
        <v>-9.629999999999999</v>
      </c>
      <c r="T54" s="40">
        <v>-9.620000000000001</v>
      </c>
      <c r="U54" s="40">
        <v>-11.45</v>
      </c>
      <c r="V54" s="40">
        <v>0</v>
      </c>
      <c r="W54" s="40">
        <v>-0.55000000000000071</v>
      </c>
      <c r="X54" s="40">
        <v>-3.9600000000000009</v>
      </c>
      <c r="Y54" s="40">
        <v>-6.6999999999999993</v>
      </c>
      <c r="Z54" s="40">
        <v>-0.37000000000000099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17.01.2022</v>
      </c>
      <c r="C55" s="76">
        <f t="shared" si="2"/>
        <v>-15.849999999999998</v>
      </c>
      <c r="D55" s="77"/>
      <c r="E55" s="39">
        <v>-7.3900000000000006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-7.879999999999999</v>
      </c>
      <c r="AA55" s="40">
        <v>-0.57999999999999829</v>
      </c>
      <c r="AB55" s="41">
        <v>0</v>
      </c>
    </row>
    <row r="56" spans="2:28" ht="17.25" thickTop="1" thickBot="1" x14ac:dyDescent="0.3">
      <c r="B56" s="42" t="str">
        <f t="shared" si="1"/>
        <v>18.01.2022</v>
      </c>
      <c r="C56" s="76">
        <f t="shared" si="2"/>
        <v>-0.30000000000000071</v>
      </c>
      <c r="D56" s="77"/>
      <c r="E56" s="39">
        <v>-0.30000000000000071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19.01.2022</v>
      </c>
      <c r="C57" s="76">
        <f t="shared" si="2"/>
        <v>-42.72</v>
      </c>
      <c r="D57" s="77"/>
      <c r="E57" s="39">
        <v>-0.69999999999999929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-2.1400000000000006</v>
      </c>
      <c r="L57" s="40">
        <v>0</v>
      </c>
      <c r="M57" s="40">
        <v>-2.25</v>
      </c>
      <c r="N57" s="40">
        <v>0</v>
      </c>
      <c r="O57" s="40">
        <v>0</v>
      </c>
      <c r="P57" s="40">
        <v>0</v>
      </c>
      <c r="Q57" s="40">
        <v>0</v>
      </c>
      <c r="R57" s="40">
        <v>-10.900000000000002</v>
      </c>
      <c r="S57" s="40">
        <v>0</v>
      </c>
      <c r="T57" s="40">
        <v>0</v>
      </c>
      <c r="U57" s="40">
        <v>-0.12999999999999901</v>
      </c>
      <c r="V57" s="40">
        <v>0</v>
      </c>
      <c r="W57" s="40">
        <v>0</v>
      </c>
      <c r="X57" s="40">
        <v>-11.06</v>
      </c>
      <c r="Y57" s="40">
        <v>-12.670000000000002</v>
      </c>
      <c r="Z57" s="40">
        <v>-1.9600000000000009</v>
      </c>
      <c r="AA57" s="40">
        <v>-0.12999999999999901</v>
      </c>
      <c r="AB57" s="41">
        <v>-0.78000000000000114</v>
      </c>
    </row>
    <row r="58" spans="2:28" ht="17.25" thickTop="1" thickBot="1" x14ac:dyDescent="0.3">
      <c r="B58" s="42" t="str">
        <f t="shared" si="1"/>
        <v>20.01.2022</v>
      </c>
      <c r="C58" s="76">
        <f t="shared" si="2"/>
        <v>-122.45</v>
      </c>
      <c r="D58" s="77"/>
      <c r="E58" s="39">
        <v>-10.239999999999998</v>
      </c>
      <c r="F58" s="40">
        <v>0</v>
      </c>
      <c r="G58" s="40">
        <v>-6.2499999999999982</v>
      </c>
      <c r="H58" s="40">
        <v>-8.94</v>
      </c>
      <c r="I58" s="40">
        <v>-9.1700000000000017</v>
      </c>
      <c r="J58" s="40">
        <v>-8.370000000000001</v>
      </c>
      <c r="K58" s="40">
        <v>-3.9999999999999147E-2</v>
      </c>
      <c r="L58" s="40">
        <v>-0.87999999999999901</v>
      </c>
      <c r="M58" s="40">
        <v>0</v>
      </c>
      <c r="N58" s="40">
        <v>0</v>
      </c>
      <c r="O58" s="40">
        <v>0</v>
      </c>
      <c r="P58" s="40">
        <v>-9.9199999999999982</v>
      </c>
      <c r="Q58" s="40">
        <v>-11.66</v>
      </c>
      <c r="R58" s="40">
        <v>-11.379999999999999</v>
      </c>
      <c r="S58" s="40">
        <v>-11.25</v>
      </c>
      <c r="T58" s="40">
        <v>0</v>
      </c>
      <c r="U58" s="40">
        <v>0</v>
      </c>
      <c r="V58" s="40">
        <v>0</v>
      </c>
      <c r="W58" s="40">
        <v>-0.58999999999999986</v>
      </c>
      <c r="X58" s="40">
        <v>-11.190000000000001</v>
      </c>
      <c r="Y58" s="40">
        <v>-8.7199999999999989</v>
      </c>
      <c r="Z58" s="40">
        <v>-11.339999999999998</v>
      </c>
      <c r="AA58" s="40">
        <v>-2.5100000000000016</v>
      </c>
      <c r="AB58" s="41">
        <v>0</v>
      </c>
    </row>
    <row r="59" spans="2:28" ht="17.25" thickTop="1" thickBot="1" x14ac:dyDescent="0.3">
      <c r="B59" s="42" t="str">
        <f t="shared" si="1"/>
        <v>21.01.2022</v>
      </c>
      <c r="C59" s="76">
        <f t="shared" si="2"/>
        <v>-3.8800000000000008</v>
      </c>
      <c r="D59" s="77"/>
      <c r="E59" s="39">
        <v>0</v>
      </c>
      <c r="F59" s="40">
        <v>0</v>
      </c>
      <c r="G59" s="40">
        <v>0</v>
      </c>
      <c r="H59" s="40">
        <v>-1.8500000000000014</v>
      </c>
      <c r="I59" s="40">
        <v>-2.0099999999999998</v>
      </c>
      <c r="J59" s="40">
        <v>0</v>
      </c>
      <c r="K59" s="40">
        <v>-1.9999999999999574E-2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22.01.2022</v>
      </c>
      <c r="C60" s="76">
        <f t="shared" si="2"/>
        <v>-31.54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-5.0000000000000711E-2</v>
      </c>
      <c r="O60" s="40">
        <v>0</v>
      </c>
      <c r="P60" s="40">
        <v>-11.21</v>
      </c>
      <c r="Q60" s="40">
        <v>-9.2799999999999994</v>
      </c>
      <c r="R60" s="40">
        <v>-9.3300000000000018</v>
      </c>
      <c r="S60" s="40">
        <v>-0.46000000000000085</v>
      </c>
      <c r="T60" s="40">
        <v>-0.12999999999999901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-1.0799999999999983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23.01.2022</v>
      </c>
      <c r="C61" s="76">
        <f t="shared" si="2"/>
        <v>-3.4200000000000017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-3</v>
      </c>
      <c r="N61" s="40">
        <v>0</v>
      </c>
      <c r="O61" s="40">
        <v>-0.42000000000000171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24.01.2022</v>
      </c>
      <c r="C62" s="76">
        <f t="shared" si="2"/>
        <v>-3.3099999999999987</v>
      </c>
      <c r="D62" s="77"/>
      <c r="E62" s="39">
        <v>-2.3099999999999987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-1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25.01.2022</v>
      </c>
      <c r="C63" s="76">
        <f t="shared" si="2"/>
        <v>-3.0000000000001137E-2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-3.0000000000001137E-2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26.01.2022</v>
      </c>
      <c r="C64" s="76">
        <f t="shared" si="2"/>
        <v>0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9" ht="17.25" thickTop="1" thickBot="1" x14ac:dyDescent="0.3">
      <c r="B65" s="42" t="str">
        <f t="shared" si="1"/>
        <v>27.01.2022</v>
      </c>
      <c r="C65" s="76">
        <f t="shared" si="2"/>
        <v>-31.660000000000004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-3</v>
      </c>
      <c r="O65" s="40">
        <v>0</v>
      </c>
      <c r="P65" s="40">
        <v>0</v>
      </c>
      <c r="Q65" s="40">
        <v>-2.3200000000000003</v>
      </c>
      <c r="R65" s="40">
        <v>0</v>
      </c>
      <c r="S65" s="40">
        <v>-8.5800000000000018</v>
      </c>
      <c r="T65" s="40">
        <v>-1.5599999999999987</v>
      </c>
      <c r="U65" s="40">
        <v>-7.6999999999999993</v>
      </c>
      <c r="V65" s="40">
        <v>-1.6999999999999993</v>
      </c>
      <c r="W65" s="40">
        <v>-3.49</v>
      </c>
      <c r="X65" s="40">
        <v>0</v>
      </c>
      <c r="Y65" s="40">
        <v>-3.3100000000000023</v>
      </c>
      <c r="Z65" s="40">
        <v>0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28.01.2022</v>
      </c>
      <c r="C66" s="76">
        <f t="shared" si="2"/>
        <v>-87.79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-6.7899999999999991</v>
      </c>
      <c r="P66" s="40">
        <v>-11.989999999999998</v>
      </c>
      <c r="Q66" s="40">
        <v>-12.68</v>
      </c>
      <c r="R66" s="40">
        <v>0</v>
      </c>
      <c r="S66" s="40">
        <v>-11.620000000000001</v>
      </c>
      <c r="T66" s="40">
        <v>-12</v>
      </c>
      <c r="U66" s="40">
        <v>-3.8499999999999979</v>
      </c>
      <c r="V66" s="40">
        <v>-11.549999999999999</v>
      </c>
      <c r="W66" s="40">
        <v>-11.090000000000002</v>
      </c>
      <c r="X66" s="40">
        <v>-1.9600000000000009</v>
      </c>
      <c r="Y66" s="40">
        <v>-2.490000000000002</v>
      </c>
      <c r="Z66" s="40">
        <v>0</v>
      </c>
      <c r="AA66" s="40">
        <v>-1.7699999999999996</v>
      </c>
      <c r="AB66" s="41">
        <v>0</v>
      </c>
    </row>
    <row r="67" spans="2:29" ht="17.25" thickTop="1" thickBot="1" x14ac:dyDescent="0.3">
      <c r="B67" s="42" t="str">
        <f t="shared" si="1"/>
        <v>29.01.2022</v>
      </c>
      <c r="C67" s="76">
        <f t="shared" si="2"/>
        <v>-144.67000000000004</v>
      </c>
      <c r="D67" s="77"/>
      <c r="E67" s="39">
        <v>-2.6999999999999993</v>
      </c>
      <c r="F67" s="40">
        <v>0</v>
      </c>
      <c r="G67" s="40">
        <v>0</v>
      </c>
      <c r="H67" s="40">
        <v>-8.8099999999999987</v>
      </c>
      <c r="I67" s="40">
        <v>-3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-11.8</v>
      </c>
      <c r="P67" s="40">
        <v>-7.91</v>
      </c>
      <c r="Q67" s="40">
        <v>-12.34</v>
      </c>
      <c r="R67" s="40">
        <v>-12.330000000000002</v>
      </c>
      <c r="S67" s="40">
        <v>-12.32</v>
      </c>
      <c r="T67" s="40">
        <v>-12.440000000000001</v>
      </c>
      <c r="U67" s="40">
        <v>-12.290000000000001</v>
      </c>
      <c r="V67" s="40">
        <v>-9.4200000000000017</v>
      </c>
      <c r="W67" s="40">
        <v>-8.61</v>
      </c>
      <c r="X67" s="40">
        <v>-8.6000000000000014</v>
      </c>
      <c r="Y67" s="40">
        <v>-5.52</v>
      </c>
      <c r="Z67" s="40">
        <v>-10.180000000000001</v>
      </c>
      <c r="AA67" s="40">
        <v>-6.3999999999999986</v>
      </c>
      <c r="AB67" s="41">
        <v>0</v>
      </c>
    </row>
    <row r="68" spans="2:29" ht="17.25" thickTop="1" thickBot="1" x14ac:dyDescent="0.3">
      <c r="B68" s="42" t="str">
        <f t="shared" si="1"/>
        <v>30.01.2022</v>
      </c>
      <c r="C68" s="76">
        <f t="shared" si="2"/>
        <v>-35.269999999999996</v>
      </c>
      <c r="D68" s="77"/>
      <c r="E68" s="39">
        <v>-2.3900000000000006</v>
      </c>
      <c r="F68" s="40">
        <v>0</v>
      </c>
      <c r="G68" s="40">
        <v>-0.19999999999999929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-2.83</v>
      </c>
      <c r="Q68" s="40">
        <v>-2.8800000000000008</v>
      </c>
      <c r="R68" s="40">
        <v>-0.55999999999999872</v>
      </c>
      <c r="S68" s="40">
        <v>-8.1199999999999974</v>
      </c>
      <c r="T68" s="40">
        <v>-2.1699999999999982</v>
      </c>
      <c r="U68" s="40">
        <v>0</v>
      </c>
      <c r="V68" s="40">
        <v>0</v>
      </c>
      <c r="W68" s="40">
        <v>0</v>
      </c>
      <c r="X68" s="40">
        <v>0</v>
      </c>
      <c r="Y68" s="40">
        <v>-9.2100000000000009</v>
      </c>
      <c r="Z68" s="40">
        <v>-6.91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31.01.2022</v>
      </c>
      <c r="C69" s="78">
        <f>SUM(E69:AB69)</f>
        <v>0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0" spans="2:29" x14ac:dyDescent="0.25">
      <c r="C70" s="89">
        <f>SUM(C39:D69)</f>
        <v>-1840.635</v>
      </c>
    </row>
    <row r="72" spans="2:29" ht="24.75" customHeight="1" thickBot="1" x14ac:dyDescent="0.3">
      <c r="B72" s="80" t="s">
        <v>36</v>
      </c>
      <c r="C72" s="82" t="s">
        <v>37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01.01.2022</v>
      </c>
      <c r="C74" s="48">
        <f>SUMIF(E74:AB74,"&gt;0")</f>
        <v>11.549999999999997</v>
      </c>
      <c r="D74" s="49">
        <f>SUMIF(E74:AB74,"&lt;0")</f>
        <v>-189.22749999999999</v>
      </c>
      <c r="E74" s="50">
        <f>E4+E39</f>
        <v>-12.865000000000002</v>
      </c>
      <c r="F74" s="51">
        <f t="shared" ref="F74:AB74" si="3">F4+F39</f>
        <v>-5.5849999999999973</v>
      </c>
      <c r="G74" s="51">
        <f t="shared" si="3"/>
        <v>-2.9375</v>
      </c>
      <c r="H74" s="51">
        <f t="shared" si="3"/>
        <v>-10.682499999999999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0</v>
      </c>
      <c r="M74" s="51">
        <f t="shared" si="3"/>
        <v>0</v>
      </c>
      <c r="N74" s="51">
        <f t="shared" si="3"/>
        <v>-3</v>
      </c>
      <c r="O74" s="51">
        <f t="shared" si="3"/>
        <v>-12.05</v>
      </c>
      <c r="P74" s="51">
        <f t="shared" si="3"/>
        <v>-13.29</v>
      </c>
      <c r="Q74" s="51">
        <f t="shared" si="3"/>
        <v>-10.57</v>
      </c>
      <c r="R74" s="52">
        <f t="shared" si="3"/>
        <v>-13.42</v>
      </c>
      <c r="S74" s="53">
        <f t="shared" si="3"/>
        <v>-12.850000000000001</v>
      </c>
      <c r="T74" s="40">
        <f t="shared" si="3"/>
        <v>-12.850000000000001</v>
      </c>
      <c r="U74" s="40">
        <f t="shared" si="3"/>
        <v>-12.829999999999998</v>
      </c>
      <c r="V74" s="40">
        <f t="shared" si="3"/>
        <v>11.549999999999997</v>
      </c>
      <c r="W74" s="40">
        <f t="shared" si="3"/>
        <v>-12</v>
      </c>
      <c r="X74" s="40">
        <f t="shared" si="3"/>
        <v>-11.9</v>
      </c>
      <c r="Y74" s="40">
        <f t="shared" si="3"/>
        <v>-12.38</v>
      </c>
      <c r="Z74" s="40">
        <f t="shared" si="3"/>
        <v>-13.26</v>
      </c>
      <c r="AA74" s="40">
        <f t="shared" si="3"/>
        <v>-2.92</v>
      </c>
      <c r="AB74" s="41">
        <f t="shared" si="3"/>
        <v>-13.8375</v>
      </c>
    </row>
    <row r="75" spans="2:29" ht="17.25" thickTop="1" thickBot="1" x14ac:dyDescent="0.3">
      <c r="B75" s="42" t="str">
        <f t="shared" ref="B75:B104" si="4">B40</f>
        <v>02.01.2022</v>
      </c>
      <c r="C75" s="48">
        <f t="shared" ref="C75:C104" si="5">SUMIF(E75:AB75,"&gt;0")</f>
        <v>28.130000000000003</v>
      </c>
      <c r="D75" s="49">
        <f t="shared" ref="D75:D104" si="6">SUMIF(E75:AB75,"&lt;0")</f>
        <v>-206.39749999999998</v>
      </c>
      <c r="E75" s="54">
        <f t="shared" ref="E75:AB85" si="7">E5+E40</f>
        <v>-11.922499999999999</v>
      </c>
      <c r="F75" s="40">
        <f t="shared" si="7"/>
        <v>-5.754999999999999</v>
      </c>
      <c r="G75" s="40">
        <f t="shared" si="7"/>
        <v>16.015000000000001</v>
      </c>
      <c r="H75" s="40">
        <f t="shared" si="7"/>
        <v>12.115000000000002</v>
      </c>
      <c r="I75" s="40">
        <f t="shared" si="7"/>
        <v>0</v>
      </c>
      <c r="J75" s="40">
        <f t="shared" si="7"/>
        <v>0</v>
      </c>
      <c r="K75" s="40">
        <f t="shared" si="7"/>
        <v>-5.1099999999999994</v>
      </c>
      <c r="L75" s="40">
        <f t="shared" si="7"/>
        <v>-10.86</v>
      </c>
      <c r="M75" s="40">
        <f t="shared" si="7"/>
        <v>-6.9200000000000017</v>
      </c>
      <c r="N75" s="40">
        <f t="shared" si="7"/>
        <v>-12.39</v>
      </c>
      <c r="O75" s="40">
        <f t="shared" si="7"/>
        <v>-12.400000000000002</v>
      </c>
      <c r="P75" s="40">
        <f t="shared" si="7"/>
        <v>-8.9600000000000009</v>
      </c>
      <c r="Q75" s="40">
        <f t="shared" si="7"/>
        <v>-12.09</v>
      </c>
      <c r="R75" s="40">
        <f t="shared" si="7"/>
        <v>-11.840000000000002</v>
      </c>
      <c r="S75" s="40">
        <f t="shared" si="7"/>
        <v>-12.32</v>
      </c>
      <c r="T75" s="40">
        <f t="shared" si="7"/>
        <v>-11.98</v>
      </c>
      <c r="U75" s="40">
        <f t="shared" si="7"/>
        <v>-12.59</v>
      </c>
      <c r="V75" s="40">
        <f t="shared" si="7"/>
        <v>-11.649999999999999</v>
      </c>
      <c r="W75" s="40">
        <f t="shared" si="7"/>
        <v>-5.1400000000000006</v>
      </c>
      <c r="X75" s="40">
        <f t="shared" si="7"/>
        <v>-11.98</v>
      </c>
      <c r="Y75" s="40">
        <f t="shared" si="7"/>
        <v>-12.230000000000002</v>
      </c>
      <c r="Z75" s="40">
        <f t="shared" si="7"/>
        <v>-12.04</v>
      </c>
      <c r="AA75" s="40">
        <f t="shared" si="7"/>
        <v>-5.9300000000000033</v>
      </c>
      <c r="AB75" s="41">
        <f t="shared" si="7"/>
        <v>-12.290000000000001</v>
      </c>
    </row>
    <row r="76" spans="2:29" ht="17.25" thickTop="1" thickBot="1" x14ac:dyDescent="0.3">
      <c r="B76" s="42" t="str">
        <f t="shared" si="4"/>
        <v>03.01.2022</v>
      </c>
      <c r="C76" s="48">
        <f t="shared" si="5"/>
        <v>99.899999999999991</v>
      </c>
      <c r="D76" s="49">
        <f t="shared" si="6"/>
        <v>-125.57000000000001</v>
      </c>
      <c r="E76" s="54">
        <f t="shared" si="7"/>
        <v>-5.3299999999999983</v>
      </c>
      <c r="F76" s="40">
        <f t="shared" si="7"/>
        <v>-9.0499999999999989</v>
      </c>
      <c r="G76" s="40">
        <f t="shared" si="7"/>
        <v>-12.190000000000001</v>
      </c>
      <c r="H76" s="40">
        <f t="shared" si="7"/>
        <v>-9.8500000000000014</v>
      </c>
      <c r="I76" s="40">
        <f t="shared" si="7"/>
        <v>-10.039999999999999</v>
      </c>
      <c r="J76" s="40">
        <f t="shared" si="7"/>
        <v>-9.1700000000000017</v>
      </c>
      <c r="K76" s="40">
        <f t="shared" si="7"/>
        <v>-0.6899999999999995</v>
      </c>
      <c r="L76" s="40">
        <f t="shared" si="7"/>
        <v>-11.01</v>
      </c>
      <c r="M76" s="40">
        <f t="shared" si="7"/>
        <v>10.600000000000001</v>
      </c>
      <c r="N76" s="40">
        <f t="shared" si="7"/>
        <v>8.5399999999999991</v>
      </c>
      <c r="O76" s="40">
        <f t="shared" si="7"/>
        <v>-11.999999999999998</v>
      </c>
      <c r="P76" s="40">
        <f t="shared" si="7"/>
        <v>4.2899999999999991</v>
      </c>
      <c r="Q76" s="40">
        <f t="shared" si="7"/>
        <v>13.520000000000003</v>
      </c>
      <c r="R76" s="40">
        <f t="shared" si="7"/>
        <v>-7.07</v>
      </c>
      <c r="S76" s="40">
        <f t="shared" si="7"/>
        <v>-12.029999999999998</v>
      </c>
      <c r="T76" s="40">
        <f t="shared" si="7"/>
        <v>-11.3</v>
      </c>
      <c r="U76" s="40">
        <f t="shared" si="7"/>
        <v>0.76999999999999957</v>
      </c>
      <c r="V76" s="40">
        <f t="shared" si="7"/>
        <v>13.509999999999998</v>
      </c>
      <c r="W76" s="40">
        <f t="shared" si="7"/>
        <v>12.670000000000002</v>
      </c>
      <c r="X76" s="40">
        <f t="shared" si="7"/>
        <v>-11.25</v>
      </c>
      <c r="Y76" s="40">
        <f t="shared" si="7"/>
        <v>-4.59</v>
      </c>
      <c r="Z76" s="40">
        <f t="shared" si="7"/>
        <v>13.670000000000002</v>
      </c>
      <c r="AA76" s="40">
        <f t="shared" si="7"/>
        <v>8.9100000000000037</v>
      </c>
      <c r="AB76" s="41">
        <f t="shared" si="7"/>
        <v>13.420000000000002</v>
      </c>
    </row>
    <row r="77" spans="2:29" ht="17.25" thickTop="1" thickBot="1" x14ac:dyDescent="0.3">
      <c r="B77" s="42" t="str">
        <f t="shared" si="4"/>
        <v>04.01.2022</v>
      </c>
      <c r="C77" s="48">
        <f t="shared" si="5"/>
        <v>286.18999999999994</v>
      </c>
      <c r="D77" s="49">
        <f t="shared" si="6"/>
        <v>0</v>
      </c>
      <c r="E77" s="54">
        <f t="shared" si="7"/>
        <v>13.75</v>
      </c>
      <c r="F77" s="40">
        <f t="shared" si="7"/>
        <v>14.329999999999998</v>
      </c>
      <c r="G77" s="40">
        <f t="shared" si="7"/>
        <v>12.18</v>
      </c>
      <c r="H77" s="40">
        <f t="shared" si="7"/>
        <v>1.8099999999999987</v>
      </c>
      <c r="I77" s="40">
        <f t="shared" si="7"/>
        <v>1.7899999999999991</v>
      </c>
      <c r="J77" s="40">
        <f t="shared" si="7"/>
        <v>0.60999999999999943</v>
      </c>
      <c r="K77" s="40">
        <f t="shared" si="7"/>
        <v>13.579999999999998</v>
      </c>
      <c r="L77" s="40">
        <f t="shared" si="7"/>
        <v>13.419999999999998</v>
      </c>
      <c r="M77" s="40">
        <f t="shared" si="7"/>
        <v>14.499999999999996</v>
      </c>
      <c r="N77" s="40">
        <f t="shared" si="7"/>
        <v>14.249999999999996</v>
      </c>
      <c r="O77" s="40">
        <f t="shared" si="7"/>
        <v>14.629999999999999</v>
      </c>
      <c r="P77" s="40">
        <f t="shared" si="7"/>
        <v>14.619999999999997</v>
      </c>
      <c r="Q77" s="40">
        <f t="shared" si="7"/>
        <v>14.289999999999996</v>
      </c>
      <c r="R77" s="40">
        <f t="shared" si="7"/>
        <v>13.049999999999997</v>
      </c>
      <c r="S77" s="40">
        <f t="shared" si="7"/>
        <v>13.89</v>
      </c>
      <c r="T77" s="40">
        <f t="shared" si="7"/>
        <v>12.2</v>
      </c>
      <c r="U77" s="40">
        <f t="shared" si="7"/>
        <v>11.25</v>
      </c>
      <c r="V77" s="40">
        <f t="shared" si="7"/>
        <v>13.670000000000002</v>
      </c>
      <c r="W77" s="40">
        <f t="shared" si="7"/>
        <v>13.91</v>
      </c>
      <c r="X77" s="40">
        <f t="shared" si="7"/>
        <v>13.779999999999998</v>
      </c>
      <c r="Y77" s="40">
        <f t="shared" si="7"/>
        <v>13.970000000000002</v>
      </c>
      <c r="Z77" s="40">
        <f t="shared" si="7"/>
        <v>13.750000000000004</v>
      </c>
      <c r="AA77" s="40">
        <f t="shared" si="7"/>
        <v>8.7600000000000016</v>
      </c>
      <c r="AB77" s="41">
        <f t="shared" si="7"/>
        <v>14.2</v>
      </c>
    </row>
    <row r="78" spans="2:29" ht="17.25" thickTop="1" thickBot="1" x14ac:dyDescent="0.3">
      <c r="B78" s="42" t="str">
        <f t="shared" si="4"/>
        <v>05.01.2022</v>
      </c>
      <c r="C78" s="48">
        <f t="shared" si="5"/>
        <v>171.44</v>
      </c>
      <c r="D78" s="49">
        <f t="shared" si="6"/>
        <v>-72.489999999999995</v>
      </c>
      <c r="E78" s="54">
        <f t="shared" si="7"/>
        <v>9.7800000000000011</v>
      </c>
      <c r="F78" s="40">
        <f t="shared" si="7"/>
        <v>13.23</v>
      </c>
      <c r="G78" s="40">
        <f t="shared" si="7"/>
        <v>1.9899999999999984</v>
      </c>
      <c r="H78" s="40">
        <f t="shared" si="7"/>
        <v>2.2699999999999996</v>
      </c>
      <c r="I78" s="55">
        <f t="shared" si="7"/>
        <v>6.6899999999999977</v>
      </c>
      <c r="J78" s="40">
        <f t="shared" si="7"/>
        <v>10.200000000000003</v>
      </c>
      <c r="K78" s="40">
        <f t="shared" si="7"/>
        <v>13.160000000000004</v>
      </c>
      <c r="L78" s="40">
        <f t="shared" si="7"/>
        <v>1.1900000000000013</v>
      </c>
      <c r="M78" s="40">
        <f t="shared" si="7"/>
        <v>8.4600000000000009</v>
      </c>
      <c r="N78" s="40">
        <f t="shared" si="7"/>
        <v>-10.09</v>
      </c>
      <c r="O78" s="40">
        <f t="shared" si="7"/>
        <v>-9.5599999999999987</v>
      </c>
      <c r="P78" s="40">
        <f t="shared" si="7"/>
        <v>-11.04</v>
      </c>
      <c r="Q78" s="40">
        <f t="shared" si="7"/>
        <v>-11.759999999999998</v>
      </c>
      <c r="R78" s="40">
        <f t="shared" si="7"/>
        <v>13.75</v>
      </c>
      <c r="S78" s="40">
        <f t="shared" si="7"/>
        <v>-11.78</v>
      </c>
      <c r="T78" s="40">
        <f t="shared" si="7"/>
        <v>-12.29</v>
      </c>
      <c r="U78" s="40">
        <f t="shared" si="7"/>
        <v>-5.9700000000000024</v>
      </c>
      <c r="V78" s="40">
        <f t="shared" si="7"/>
        <v>14.52</v>
      </c>
      <c r="W78" s="40">
        <f t="shared" si="7"/>
        <v>14.660000000000004</v>
      </c>
      <c r="X78" s="40">
        <f t="shared" si="7"/>
        <v>14.5</v>
      </c>
      <c r="Y78" s="40">
        <f t="shared" si="7"/>
        <v>11.980000000000004</v>
      </c>
      <c r="Z78" s="40">
        <f t="shared" si="7"/>
        <v>14.350000000000001</v>
      </c>
      <c r="AA78" s="40">
        <f t="shared" si="7"/>
        <v>7.740000000000002</v>
      </c>
      <c r="AB78" s="41">
        <f t="shared" si="7"/>
        <v>12.969999999999999</v>
      </c>
    </row>
    <row r="79" spans="2:29" ht="17.25" thickTop="1" thickBot="1" x14ac:dyDescent="0.3">
      <c r="B79" s="42" t="str">
        <f t="shared" si="4"/>
        <v>06.01.2022</v>
      </c>
      <c r="C79" s="48">
        <f t="shared" si="5"/>
        <v>157.69999999999999</v>
      </c>
      <c r="D79" s="49">
        <f t="shared" si="6"/>
        <v>-65.03</v>
      </c>
      <c r="E79" s="54">
        <f t="shared" si="7"/>
        <v>6.240000000000002</v>
      </c>
      <c r="F79" s="40">
        <f t="shared" si="7"/>
        <v>2.7100000000000009</v>
      </c>
      <c r="G79" s="40">
        <f t="shared" si="7"/>
        <v>-0.5400000000000027</v>
      </c>
      <c r="H79" s="40">
        <f t="shared" si="7"/>
        <v>-10.969999999999999</v>
      </c>
      <c r="I79" s="40">
        <f t="shared" si="7"/>
        <v>-12.52</v>
      </c>
      <c r="J79" s="40">
        <f t="shared" si="7"/>
        <v>-12.54</v>
      </c>
      <c r="K79" s="40">
        <f t="shared" si="7"/>
        <v>8.0899999999999963</v>
      </c>
      <c r="L79" s="40">
        <f t="shared" si="7"/>
        <v>-1.2399999999999984</v>
      </c>
      <c r="M79" s="40">
        <f t="shared" si="7"/>
        <v>10.100000000000001</v>
      </c>
      <c r="N79" s="40">
        <f t="shared" si="7"/>
        <v>13.249999999999996</v>
      </c>
      <c r="O79" s="40">
        <f t="shared" si="7"/>
        <v>10.54</v>
      </c>
      <c r="P79" s="40">
        <f t="shared" si="7"/>
        <v>12.530000000000001</v>
      </c>
      <c r="Q79" s="40">
        <f t="shared" si="7"/>
        <v>-6.09</v>
      </c>
      <c r="R79" s="40">
        <f t="shared" si="7"/>
        <v>-0.71000000000000085</v>
      </c>
      <c r="S79" s="40">
        <f t="shared" si="7"/>
        <v>8.14</v>
      </c>
      <c r="T79" s="40">
        <f t="shared" si="7"/>
        <v>11.659999999999997</v>
      </c>
      <c r="U79" s="40">
        <f t="shared" si="7"/>
        <v>13.95</v>
      </c>
      <c r="V79" s="40">
        <f t="shared" si="7"/>
        <v>14.280000000000001</v>
      </c>
      <c r="W79" s="40">
        <f t="shared" si="7"/>
        <v>11.770000000000003</v>
      </c>
      <c r="X79" s="40">
        <f t="shared" si="7"/>
        <v>9.3300000000000018</v>
      </c>
      <c r="Y79" s="40">
        <f t="shared" si="7"/>
        <v>-8.7899999999999991</v>
      </c>
      <c r="Z79" s="40">
        <f t="shared" si="7"/>
        <v>-11.63</v>
      </c>
      <c r="AA79" s="40">
        <f t="shared" si="7"/>
        <v>12.509999999999998</v>
      </c>
      <c r="AB79" s="41">
        <f t="shared" si="7"/>
        <v>12.600000000000001</v>
      </c>
    </row>
    <row r="80" spans="2:29" ht="17.25" thickTop="1" thickBot="1" x14ac:dyDescent="0.3">
      <c r="B80" s="42" t="str">
        <f t="shared" si="4"/>
        <v>07.01.2022</v>
      </c>
      <c r="C80" s="48">
        <f t="shared" si="5"/>
        <v>113.25999999999999</v>
      </c>
      <c r="D80" s="49">
        <f t="shared" si="6"/>
        <v>-94.17</v>
      </c>
      <c r="E80" s="54">
        <f t="shared" si="7"/>
        <v>10.960000000000003</v>
      </c>
      <c r="F80" s="40">
        <f t="shared" si="7"/>
        <v>11.150000000000002</v>
      </c>
      <c r="G80" s="40">
        <f t="shared" si="7"/>
        <v>14.919999999999998</v>
      </c>
      <c r="H80" s="40">
        <f t="shared" si="7"/>
        <v>12.559999999999999</v>
      </c>
      <c r="I80" s="40">
        <f t="shared" si="7"/>
        <v>1.6999999999999993</v>
      </c>
      <c r="J80" s="40">
        <f t="shared" si="7"/>
        <v>1.6400000000000006</v>
      </c>
      <c r="K80" s="40">
        <f t="shared" si="7"/>
        <v>-6.1000000000000014</v>
      </c>
      <c r="L80" s="40">
        <f t="shared" si="7"/>
        <v>-8.51</v>
      </c>
      <c r="M80" s="40">
        <f t="shared" si="7"/>
        <v>-9.61</v>
      </c>
      <c r="N80" s="40">
        <f t="shared" si="7"/>
        <v>-13.71</v>
      </c>
      <c r="O80" s="40">
        <f t="shared" si="7"/>
        <v>2.879999999999999</v>
      </c>
      <c r="P80" s="40">
        <f t="shared" si="7"/>
        <v>7.34</v>
      </c>
      <c r="Q80" s="40">
        <f t="shared" si="7"/>
        <v>13.200000000000003</v>
      </c>
      <c r="R80" s="40">
        <f t="shared" si="7"/>
        <v>9.6199999999999974</v>
      </c>
      <c r="S80" s="40">
        <f t="shared" si="7"/>
        <v>8.82</v>
      </c>
      <c r="T80" s="40">
        <f t="shared" si="7"/>
        <v>2.75</v>
      </c>
      <c r="U80" s="40">
        <f t="shared" si="7"/>
        <v>-5.41</v>
      </c>
      <c r="V80" s="40">
        <f t="shared" si="7"/>
        <v>-12.52</v>
      </c>
      <c r="W80" s="40">
        <f t="shared" si="7"/>
        <v>-2.76</v>
      </c>
      <c r="X80" s="40">
        <f t="shared" si="7"/>
        <v>-11.989999999999998</v>
      </c>
      <c r="Y80" s="40">
        <f t="shared" si="7"/>
        <v>-11.829999999999998</v>
      </c>
      <c r="Z80" s="40">
        <f t="shared" si="7"/>
        <v>-11.73</v>
      </c>
      <c r="AA80" s="40">
        <f t="shared" si="7"/>
        <v>1.5599999999999987</v>
      </c>
      <c r="AB80" s="41">
        <f t="shared" si="7"/>
        <v>14.16</v>
      </c>
    </row>
    <row r="81" spans="2:28" ht="17.25" thickTop="1" thickBot="1" x14ac:dyDescent="0.3">
      <c r="B81" s="42" t="str">
        <f t="shared" si="4"/>
        <v>08.01.2022</v>
      </c>
      <c r="C81" s="48">
        <f t="shared" si="5"/>
        <v>181.33</v>
      </c>
      <c r="D81" s="49">
        <f t="shared" si="6"/>
        <v>-23.450000000000003</v>
      </c>
      <c r="E81" s="54">
        <f t="shared" si="7"/>
        <v>2.5900000000000034</v>
      </c>
      <c r="F81" s="40">
        <f t="shared" si="7"/>
        <v>2.8500000000000014</v>
      </c>
      <c r="G81" s="40">
        <f t="shared" si="7"/>
        <v>-0.67999999999999972</v>
      </c>
      <c r="H81" s="40">
        <f t="shared" si="7"/>
        <v>1.7800000000000011</v>
      </c>
      <c r="I81" s="40">
        <f t="shared" si="7"/>
        <v>1.7399999999999984</v>
      </c>
      <c r="J81" s="40">
        <f t="shared" si="7"/>
        <v>1.6700000000000017</v>
      </c>
      <c r="K81" s="40">
        <f t="shared" si="7"/>
        <v>-7.48</v>
      </c>
      <c r="L81" s="40">
        <f t="shared" si="7"/>
        <v>-8.6199999999999992</v>
      </c>
      <c r="M81" s="40">
        <f t="shared" si="7"/>
        <v>5.66</v>
      </c>
      <c r="N81" s="40">
        <f t="shared" si="7"/>
        <v>2.0599999999999987</v>
      </c>
      <c r="O81" s="40">
        <f t="shared" si="7"/>
        <v>13.290000000000003</v>
      </c>
      <c r="P81" s="40">
        <f t="shared" si="7"/>
        <v>13.829999999999998</v>
      </c>
      <c r="Q81" s="40">
        <f t="shared" si="7"/>
        <v>14.2</v>
      </c>
      <c r="R81" s="40">
        <f t="shared" si="7"/>
        <v>13.909999999999997</v>
      </c>
      <c r="S81" s="40">
        <f t="shared" si="7"/>
        <v>14.080000000000002</v>
      </c>
      <c r="T81" s="40">
        <f t="shared" si="7"/>
        <v>14.360000000000003</v>
      </c>
      <c r="U81" s="40">
        <f t="shared" si="7"/>
        <v>13.98</v>
      </c>
      <c r="V81" s="40">
        <f t="shared" si="7"/>
        <v>14.020000000000003</v>
      </c>
      <c r="W81" s="40">
        <f t="shared" si="7"/>
        <v>14.309999999999999</v>
      </c>
      <c r="X81" s="40">
        <f t="shared" si="7"/>
        <v>14.39</v>
      </c>
      <c r="Y81" s="40">
        <f t="shared" si="7"/>
        <v>6.5100000000000016</v>
      </c>
      <c r="Z81" s="40">
        <f t="shared" si="7"/>
        <v>-6.6700000000000017</v>
      </c>
      <c r="AA81" s="40">
        <f t="shared" si="7"/>
        <v>1.6500000000000021</v>
      </c>
      <c r="AB81" s="41">
        <f t="shared" si="7"/>
        <v>14.449999999999996</v>
      </c>
    </row>
    <row r="82" spans="2:28" ht="17.25" thickTop="1" thickBot="1" x14ac:dyDescent="0.3">
      <c r="B82" s="42" t="str">
        <f t="shared" si="4"/>
        <v>09.01.2022</v>
      </c>
      <c r="C82" s="48">
        <f t="shared" si="5"/>
        <v>134.27999999999997</v>
      </c>
      <c r="D82" s="49">
        <f t="shared" si="6"/>
        <v>-87.87</v>
      </c>
      <c r="E82" s="54">
        <f t="shared" si="7"/>
        <v>14.879999999999999</v>
      </c>
      <c r="F82" s="40">
        <f t="shared" si="7"/>
        <v>14.29</v>
      </c>
      <c r="G82" s="40">
        <f t="shared" si="7"/>
        <v>7.93</v>
      </c>
      <c r="H82" s="40">
        <f t="shared" si="7"/>
        <v>-4.3599999999999994</v>
      </c>
      <c r="I82" s="40">
        <f t="shared" si="7"/>
        <v>0</v>
      </c>
      <c r="J82" s="40">
        <f t="shared" si="7"/>
        <v>0</v>
      </c>
      <c r="K82" s="40">
        <f t="shared" si="7"/>
        <v>-3</v>
      </c>
      <c r="L82" s="40">
        <f t="shared" si="7"/>
        <v>-12.95</v>
      </c>
      <c r="M82" s="40">
        <f t="shared" si="7"/>
        <v>-5.6199999999999974</v>
      </c>
      <c r="N82" s="40">
        <f t="shared" si="7"/>
        <v>-11.910000000000002</v>
      </c>
      <c r="O82" s="40">
        <f t="shared" si="7"/>
        <v>-1.3200000000000003</v>
      </c>
      <c r="P82" s="40">
        <f t="shared" si="7"/>
        <v>13.509999999999998</v>
      </c>
      <c r="Q82" s="40">
        <f t="shared" si="7"/>
        <v>14.290000000000003</v>
      </c>
      <c r="R82" s="40">
        <f t="shared" si="7"/>
        <v>14.570000000000004</v>
      </c>
      <c r="S82" s="40">
        <f t="shared" si="7"/>
        <v>13.860000000000003</v>
      </c>
      <c r="T82" s="40">
        <f t="shared" si="7"/>
        <v>12.990000000000002</v>
      </c>
      <c r="U82" s="40">
        <f t="shared" si="7"/>
        <v>8.2099999999999973</v>
      </c>
      <c r="V82" s="40">
        <f t="shared" si="7"/>
        <v>9.5</v>
      </c>
      <c r="W82" s="40">
        <f t="shared" si="7"/>
        <v>-12.64</v>
      </c>
      <c r="X82" s="40">
        <f t="shared" si="7"/>
        <v>-12.17</v>
      </c>
      <c r="Y82" s="40">
        <f t="shared" si="7"/>
        <v>-12.21</v>
      </c>
      <c r="Z82" s="40">
        <f t="shared" si="7"/>
        <v>1.9999999999999574E-2</v>
      </c>
      <c r="AA82" s="40">
        <f t="shared" si="7"/>
        <v>10.229999999999997</v>
      </c>
      <c r="AB82" s="41">
        <f t="shared" si="7"/>
        <v>-11.69</v>
      </c>
    </row>
    <row r="83" spans="2:28" ht="17.25" thickTop="1" thickBot="1" x14ac:dyDescent="0.3">
      <c r="B83" s="42" t="str">
        <f t="shared" si="4"/>
        <v>10.01.2022</v>
      </c>
      <c r="C83" s="48">
        <f t="shared" si="5"/>
        <v>116.6</v>
      </c>
      <c r="D83" s="49">
        <f t="shared" si="6"/>
        <v>-36.25</v>
      </c>
      <c r="E83" s="54">
        <f t="shared" si="7"/>
        <v>-12.18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3.91</v>
      </c>
      <c r="N83" s="40">
        <f t="shared" si="7"/>
        <v>12.16</v>
      </c>
      <c r="O83" s="40">
        <f t="shared" si="7"/>
        <v>13.419999999999998</v>
      </c>
      <c r="P83" s="40">
        <f t="shared" si="7"/>
        <v>13.159999999999997</v>
      </c>
      <c r="Q83" s="40">
        <f t="shared" si="7"/>
        <v>13.350000000000001</v>
      </c>
      <c r="R83" s="40">
        <f t="shared" si="7"/>
        <v>13.3</v>
      </c>
      <c r="S83" s="40">
        <f t="shared" si="7"/>
        <v>13.2</v>
      </c>
      <c r="T83" s="40">
        <f t="shared" si="7"/>
        <v>-1.9400000000000013</v>
      </c>
      <c r="U83" s="40">
        <f t="shared" si="7"/>
        <v>-12.760000000000002</v>
      </c>
      <c r="V83" s="40">
        <f t="shared" si="7"/>
        <v>-3.84</v>
      </c>
      <c r="W83" s="40">
        <f t="shared" si="7"/>
        <v>-0.48000000000000043</v>
      </c>
      <c r="X83" s="40">
        <f t="shared" si="7"/>
        <v>9.7299999999999969</v>
      </c>
      <c r="Y83" s="40">
        <f t="shared" si="7"/>
        <v>0.50999999999999801</v>
      </c>
      <c r="Z83" s="40">
        <f t="shared" si="7"/>
        <v>-5.0500000000000007</v>
      </c>
      <c r="AA83" s="40">
        <f t="shared" si="7"/>
        <v>10.550000000000004</v>
      </c>
      <c r="AB83" s="41">
        <f t="shared" si="7"/>
        <v>13.309999999999999</v>
      </c>
    </row>
    <row r="84" spans="2:28" ht="17.25" thickTop="1" thickBot="1" x14ac:dyDescent="0.3">
      <c r="B84" s="42" t="str">
        <f t="shared" si="4"/>
        <v>11.01.2022</v>
      </c>
      <c r="C84" s="48">
        <f t="shared" si="5"/>
        <v>222.62</v>
      </c>
      <c r="D84" s="49">
        <f t="shared" si="6"/>
        <v>-12.68</v>
      </c>
      <c r="E84" s="54">
        <f t="shared" si="7"/>
        <v>13.780000000000001</v>
      </c>
      <c r="F84" s="40">
        <f t="shared" si="7"/>
        <v>12.490000000000002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1.0300000000000011</v>
      </c>
      <c r="K84" s="40">
        <f t="shared" si="7"/>
        <v>12.690000000000001</v>
      </c>
      <c r="L84" s="40">
        <f t="shared" si="7"/>
        <v>13.280000000000005</v>
      </c>
      <c r="M84" s="40">
        <f t="shared" si="7"/>
        <v>13.600000000000001</v>
      </c>
      <c r="N84" s="40">
        <f t="shared" si="7"/>
        <v>13.84</v>
      </c>
      <c r="O84" s="40">
        <f t="shared" si="7"/>
        <v>9.2600000000000033</v>
      </c>
      <c r="P84" s="40">
        <f t="shared" si="7"/>
        <v>13.119999999999997</v>
      </c>
      <c r="Q84" s="40">
        <f t="shared" si="7"/>
        <v>13.59</v>
      </c>
      <c r="R84" s="40">
        <f t="shared" si="7"/>
        <v>14.43</v>
      </c>
      <c r="S84" s="40">
        <f t="shared" si="7"/>
        <v>14.069999999999997</v>
      </c>
      <c r="T84" s="40">
        <f t="shared" si="7"/>
        <v>13.979999999999997</v>
      </c>
      <c r="U84" s="40">
        <f t="shared" si="7"/>
        <v>13.770000000000003</v>
      </c>
      <c r="V84" s="40">
        <f t="shared" si="7"/>
        <v>13.610000000000003</v>
      </c>
      <c r="W84" s="40">
        <f t="shared" si="7"/>
        <v>11.780000000000001</v>
      </c>
      <c r="X84" s="40">
        <f t="shared" si="7"/>
        <v>-1.3999999999999986</v>
      </c>
      <c r="Y84" s="40">
        <f t="shared" si="7"/>
        <v>-6.629999999999999</v>
      </c>
      <c r="Z84" s="40">
        <f t="shared" si="7"/>
        <v>-4.6500000000000021</v>
      </c>
      <c r="AA84" s="40">
        <f t="shared" si="7"/>
        <v>10.469999999999999</v>
      </c>
      <c r="AB84" s="41">
        <f t="shared" si="7"/>
        <v>13.829999999999998</v>
      </c>
    </row>
    <row r="85" spans="2:28" ht="17.25" thickTop="1" thickBot="1" x14ac:dyDescent="0.3">
      <c r="B85" s="42" t="str">
        <f t="shared" si="4"/>
        <v>12.01.2022</v>
      </c>
      <c r="C85" s="48">
        <f t="shared" si="5"/>
        <v>137.71000000000004</v>
      </c>
      <c r="D85" s="49">
        <f t="shared" si="6"/>
        <v>-36.19</v>
      </c>
      <c r="E85" s="54">
        <f t="shared" si="7"/>
        <v>10.850000000000001</v>
      </c>
      <c r="F85" s="40">
        <f t="shared" si="7"/>
        <v>-2.1999999999999993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9.3500000000000014</v>
      </c>
      <c r="L85" s="40">
        <f t="shared" si="7"/>
        <v>10.039999999999999</v>
      </c>
      <c r="M85" s="40">
        <f t="shared" si="7"/>
        <v>13.149999999999995</v>
      </c>
      <c r="N85" s="40">
        <f t="shared" si="7"/>
        <v>13.39</v>
      </c>
      <c r="O85" s="40">
        <f t="shared" si="7"/>
        <v>13.399999999999999</v>
      </c>
      <c r="P85" s="40">
        <f t="shared" si="7"/>
        <v>6.9199999999999982</v>
      </c>
      <c r="Q85" s="40">
        <f t="shared" si="7"/>
        <v>6.6899999999999977</v>
      </c>
      <c r="R85" s="40">
        <f t="shared" si="7"/>
        <v>-6.4699999999999989</v>
      </c>
      <c r="S85" s="40">
        <f t="shared" si="7"/>
        <v>-12.11</v>
      </c>
      <c r="T85" s="40">
        <f t="shared" ref="T85:AB85" si="8">T15+T50</f>
        <v>-2.3599999999999994</v>
      </c>
      <c r="U85" s="40">
        <f t="shared" si="8"/>
        <v>-3.5600000000000023</v>
      </c>
      <c r="V85" s="40">
        <f t="shared" si="8"/>
        <v>12.34</v>
      </c>
      <c r="W85" s="40">
        <f t="shared" si="8"/>
        <v>4.25</v>
      </c>
      <c r="X85" s="40">
        <f t="shared" si="8"/>
        <v>12.710000000000004</v>
      </c>
      <c r="Y85" s="40">
        <f t="shared" si="8"/>
        <v>5.7600000000000016</v>
      </c>
      <c r="Z85" s="40">
        <f t="shared" si="8"/>
        <v>-9.4899999999999984</v>
      </c>
      <c r="AA85" s="40">
        <f t="shared" si="8"/>
        <v>5.6700000000000017</v>
      </c>
      <c r="AB85" s="41">
        <f t="shared" si="8"/>
        <v>13.189999999999998</v>
      </c>
    </row>
    <row r="86" spans="2:28" ht="17.25" thickTop="1" thickBot="1" x14ac:dyDescent="0.3">
      <c r="B86" s="42" t="str">
        <f t="shared" si="4"/>
        <v>13.01.2022</v>
      </c>
      <c r="C86" s="48">
        <f t="shared" si="5"/>
        <v>214.85999999999999</v>
      </c>
      <c r="D86" s="49">
        <f t="shared" si="6"/>
        <v>-23.83</v>
      </c>
      <c r="E86" s="54">
        <f t="shared" ref="E86:AB96" si="9">E16+E51</f>
        <v>12.749999999999996</v>
      </c>
      <c r="F86" s="40">
        <f t="shared" si="9"/>
        <v>5.2099999999999973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11.720000000000002</v>
      </c>
      <c r="L86" s="40">
        <f t="shared" si="9"/>
        <v>13.5</v>
      </c>
      <c r="M86" s="40">
        <f t="shared" si="9"/>
        <v>10.549999999999997</v>
      </c>
      <c r="N86" s="40">
        <f t="shared" si="9"/>
        <v>13.909999999999997</v>
      </c>
      <c r="O86" s="40">
        <f t="shared" si="9"/>
        <v>13.209999999999997</v>
      </c>
      <c r="P86" s="40">
        <f t="shared" si="9"/>
        <v>13.230000000000004</v>
      </c>
      <c r="Q86" s="40">
        <f t="shared" si="9"/>
        <v>4.2199999999999989</v>
      </c>
      <c r="R86" s="40">
        <f t="shared" si="9"/>
        <v>13.139999999999997</v>
      </c>
      <c r="S86" s="40">
        <f t="shared" si="9"/>
        <v>-12.29</v>
      </c>
      <c r="T86" s="40">
        <f t="shared" si="9"/>
        <v>-11.54</v>
      </c>
      <c r="U86" s="40">
        <f t="shared" si="9"/>
        <v>10.549999999999997</v>
      </c>
      <c r="V86" s="40">
        <f t="shared" si="9"/>
        <v>13.620000000000001</v>
      </c>
      <c r="W86" s="40">
        <f t="shared" si="9"/>
        <v>13.710000000000004</v>
      </c>
      <c r="X86" s="40">
        <f t="shared" si="9"/>
        <v>14.370000000000001</v>
      </c>
      <c r="Y86" s="40">
        <f t="shared" si="9"/>
        <v>13.629999999999999</v>
      </c>
      <c r="Z86" s="40">
        <f t="shared" si="9"/>
        <v>13.73</v>
      </c>
      <c r="AA86" s="40">
        <f t="shared" si="9"/>
        <v>11.130000000000003</v>
      </c>
      <c r="AB86" s="41">
        <f t="shared" si="9"/>
        <v>12.68</v>
      </c>
    </row>
    <row r="87" spans="2:28" ht="17.25" thickTop="1" thickBot="1" x14ac:dyDescent="0.3">
      <c r="B87" s="42" t="str">
        <f t="shared" si="4"/>
        <v>14.01.2022</v>
      </c>
      <c r="C87" s="48">
        <f t="shared" si="5"/>
        <v>270.48</v>
      </c>
      <c r="D87" s="49">
        <f t="shared" si="6"/>
        <v>-21.360000000000003</v>
      </c>
      <c r="E87" s="39">
        <f t="shared" si="9"/>
        <v>12.640000000000004</v>
      </c>
      <c r="F87" s="40">
        <f t="shared" si="9"/>
        <v>14.990000000000002</v>
      </c>
      <c r="G87" s="40">
        <f t="shared" si="9"/>
        <v>12.700000000000003</v>
      </c>
      <c r="H87" s="40">
        <f t="shared" si="9"/>
        <v>11.950000000000003</v>
      </c>
      <c r="I87" s="40">
        <f t="shared" si="9"/>
        <v>11.969999999999999</v>
      </c>
      <c r="J87" s="40">
        <f t="shared" si="9"/>
        <v>11.990000000000002</v>
      </c>
      <c r="K87" s="40">
        <f t="shared" si="9"/>
        <v>13.189999999999998</v>
      </c>
      <c r="L87" s="40">
        <f t="shared" si="9"/>
        <v>13.749999999999996</v>
      </c>
      <c r="M87" s="40">
        <f t="shared" si="9"/>
        <v>13.939999999999998</v>
      </c>
      <c r="N87" s="40">
        <f t="shared" si="9"/>
        <v>13.77</v>
      </c>
      <c r="O87" s="40">
        <f t="shared" si="9"/>
        <v>13.230000000000004</v>
      </c>
      <c r="P87" s="40">
        <f t="shared" si="9"/>
        <v>13.43</v>
      </c>
      <c r="Q87" s="40">
        <f t="shared" si="9"/>
        <v>13.650000000000002</v>
      </c>
      <c r="R87" s="40">
        <f t="shared" si="9"/>
        <v>12.999999999999996</v>
      </c>
      <c r="S87" s="40">
        <f t="shared" si="9"/>
        <v>-7.1300000000000026</v>
      </c>
      <c r="T87" s="40">
        <f t="shared" si="9"/>
        <v>-13.27</v>
      </c>
      <c r="U87" s="40">
        <f t="shared" si="9"/>
        <v>7.0100000000000016</v>
      </c>
      <c r="V87" s="40">
        <f t="shared" si="9"/>
        <v>14.119999999999997</v>
      </c>
      <c r="W87" s="40">
        <f t="shared" si="9"/>
        <v>13.779999999999998</v>
      </c>
      <c r="X87" s="40">
        <f t="shared" si="9"/>
        <v>13.440000000000001</v>
      </c>
      <c r="Y87" s="40">
        <f t="shared" si="9"/>
        <v>14.170000000000002</v>
      </c>
      <c r="Z87" s="40">
        <f t="shared" si="9"/>
        <v>9.6700000000000017</v>
      </c>
      <c r="AA87" s="40">
        <f t="shared" si="9"/>
        <v>-0.96000000000000085</v>
      </c>
      <c r="AB87" s="41">
        <f t="shared" si="9"/>
        <v>14.090000000000003</v>
      </c>
    </row>
    <row r="88" spans="2:28" ht="17.25" thickTop="1" thickBot="1" x14ac:dyDescent="0.3">
      <c r="B88" s="42" t="str">
        <f t="shared" si="4"/>
        <v>15.01.2022</v>
      </c>
      <c r="C88" s="48">
        <f t="shared" si="5"/>
        <v>66.070000000000007</v>
      </c>
      <c r="D88" s="49">
        <f t="shared" si="6"/>
        <v>-168.93</v>
      </c>
      <c r="E88" s="54">
        <f t="shared" si="9"/>
        <v>13.469999999999999</v>
      </c>
      <c r="F88" s="40">
        <f t="shared" si="9"/>
        <v>14.030000000000001</v>
      </c>
      <c r="G88" s="40">
        <f t="shared" si="9"/>
        <v>13.340000000000003</v>
      </c>
      <c r="H88" s="40">
        <f t="shared" si="9"/>
        <v>13.350000000000001</v>
      </c>
      <c r="I88" s="40">
        <f t="shared" si="9"/>
        <v>11.880000000000003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-8.57</v>
      </c>
      <c r="P88" s="40">
        <f t="shared" si="9"/>
        <v>-14.64</v>
      </c>
      <c r="Q88" s="40">
        <f t="shared" si="9"/>
        <v>-14.459999999999999</v>
      </c>
      <c r="R88" s="40">
        <f t="shared" si="9"/>
        <v>-14.5</v>
      </c>
      <c r="S88" s="40">
        <f t="shared" si="9"/>
        <v>-14.4</v>
      </c>
      <c r="T88" s="40">
        <f t="shared" si="9"/>
        <v>-14.52</v>
      </c>
      <c r="U88" s="40">
        <f t="shared" si="9"/>
        <v>-14.46</v>
      </c>
      <c r="V88" s="40">
        <f t="shared" si="9"/>
        <v>-11.350000000000001</v>
      </c>
      <c r="W88" s="40">
        <f t="shared" si="9"/>
        <v>-14.26</v>
      </c>
      <c r="X88" s="40">
        <f t="shared" si="9"/>
        <v>-5.85</v>
      </c>
      <c r="Y88" s="40">
        <f t="shared" si="9"/>
        <v>-12.56</v>
      </c>
      <c r="Z88" s="40">
        <f t="shared" si="9"/>
        <v>-12.270000000000001</v>
      </c>
      <c r="AA88" s="40">
        <f t="shared" si="9"/>
        <v>-14.299999999999999</v>
      </c>
      <c r="AB88" s="41">
        <f t="shared" si="9"/>
        <v>-2.7899999999999991</v>
      </c>
    </row>
    <row r="89" spans="2:28" ht="17.25" thickTop="1" thickBot="1" x14ac:dyDescent="0.3">
      <c r="B89" s="42" t="str">
        <f t="shared" si="4"/>
        <v>16.01.2022</v>
      </c>
      <c r="C89" s="48">
        <f t="shared" si="5"/>
        <v>82.31</v>
      </c>
      <c r="D89" s="49">
        <f t="shared" si="6"/>
        <v>-101.91999999999999</v>
      </c>
      <c r="E89" s="54">
        <f t="shared" si="9"/>
        <v>-4.7100000000000009</v>
      </c>
      <c r="F89" s="40">
        <f t="shared" si="9"/>
        <v>6.5900000000000034</v>
      </c>
      <c r="G89" s="40">
        <f t="shared" si="9"/>
        <v>9.57</v>
      </c>
      <c r="H89" s="40">
        <f t="shared" si="9"/>
        <v>14.449999999999996</v>
      </c>
      <c r="I89" s="40">
        <f t="shared" si="9"/>
        <v>10.969999999999999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-9.66</v>
      </c>
      <c r="N89" s="40">
        <f t="shared" si="9"/>
        <v>-9.61</v>
      </c>
      <c r="O89" s="40">
        <f t="shared" si="9"/>
        <v>-9.5799999999999983</v>
      </c>
      <c r="P89" s="40">
        <f t="shared" si="9"/>
        <v>-9.629999999999999</v>
      </c>
      <c r="Q89" s="40">
        <f t="shared" si="9"/>
        <v>-9.64</v>
      </c>
      <c r="R89" s="40">
        <f t="shared" si="9"/>
        <v>-9.629999999999999</v>
      </c>
      <c r="S89" s="40">
        <f t="shared" si="9"/>
        <v>-9.629999999999999</v>
      </c>
      <c r="T89" s="40">
        <f t="shared" si="9"/>
        <v>-9.620000000000001</v>
      </c>
      <c r="U89" s="40">
        <f t="shared" si="9"/>
        <v>-11.45</v>
      </c>
      <c r="V89" s="40">
        <f t="shared" si="9"/>
        <v>12.93</v>
      </c>
      <c r="W89" s="40">
        <f t="shared" si="9"/>
        <v>1.3900000000000006</v>
      </c>
      <c r="X89" s="40">
        <f t="shared" si="9"/>
        <v>-2.41</v>
      </c>
      <c r="Y89" s="40">
        <f t="shared" si="9"/>
        <v>-6.3499999999999979</v>
      </c>
      <c r="Z89" s="40">
        <f t="shared" si="9"/>
        <v>1.3499999999999979</v>
      </c>
      <c r="AA89" s="40">
        <f t="shared" si="9"/>
        <v>13.52</v>
      </c>
      <c r="AB89" s="41">
        <f t="shared" si="9"/>
        <v>11.540000000000003</v>
      </c>
    </row>
    <row r="90" spans="2:28" ht="17.25" thickTop="1" thickBot="1" x14ac:dyDescent="0.3">
      <c r="B90" s="42" t="str">
        <f t="shared" si="4"/>
        <v>17.01.2022</v>
      </c>
      <c r="C90" s="48">
        <f t="shared" si="5"/>
        <v>211.74999999999994</v>
      </c>
      <c r="D90" s="49">
        <f t="shared" si="6"/>
        <v>-13.899999999999999</v>
      </c>
      <c r="E90" s="54">
        <f t="shared" si="9"/>
        <v>-6.02</v>
      </c>
      <c r="F90" s="40">
        <f t="shared" si="9"/>
        <v>6.4099999999999966</v>
      </c>
      <c r="G90" s="40">
        <f t="shared" si="9"/>
        <v>9.5300000000000011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12.190000000000001</v>
      </c>
      <c r="L90" s="40">
        <f t="shared" si="9"/>
        <v>8.9599999999999973</v>
      </c>
      <c r="M90" s="40">
        <f t="shared" si="9"/>
        <v>13.179999999999996</v>
      </c>
      <c r="N90" s="40">
        <f t="shared" si="9"/>
        <v>13.100000000000001</v>
      </c>
      <c r="O90" s="40">
        <f t="shared" si="9"/>
        <v>13.370000000000001</v>
      </c>
      <c r="P90" s="40">
        <f t="shared" si="9"/>
        <v>13.469999999999999</v>
      </c>
      <c r="Q90" s="40">
        <f t="shared" si="9"/>
        <v>13.64</v>
      </c>
      <c r="R90" s="40">
        <f t="shared" si="9"/>
        <v>13.820000000000004</v>
      </c>
      <c r="S90" s="40">
        <f t="shared" si="9"/>
        <v>13.93</v>
      </c>
      <c r="T90" s="40">
        <f t="shared" si="9"/>
        <v>13.11</v>
      </c>
      <c r="U90" s="40">
        <f t="shared" si="9"/>
        <v>13.029999999999998</v>
      </c>
      <c r="V90" s="40">
        <f t="shared" si="9"/>
        <v>13.100000000000001</v>
      </c>
      <c r="W90" s="40">
        <f t="shared" si="9"/>
        <v>13.760000000000002</v>
      </c>
      <c r="X90" s="40">
        <f t="shared" si="9"/>
        <v>13.669999999999998</v>
      </c>
      <c r="Y90" s="40">
        <f t="shared" si="9"/>
        <v>8.1899999999999977</v>
      </c>
      <c r="Z90" s="40">
        <f t="shared" si="9"/>
        <v>-7.879999999999999</v>
      </c>
      <c r="AA90" s="40">
        <f t="shared" si="9"/>
        <v>0.18000000000000327</v>
      </c>
      <c r="AB90" s="41">
        <f t="shared" si="9"/>
        <v>5.1099999999999994</v>
      </c>
    </row>
    <row r="91" spans="2:28" ht="17.25" thickTop="1" thickBot="1" x14ac:dyDescent="0.3">
      <c r="B91" s="42" t="str">
        <f t="shared" si="4"/>
        <v>18.01.2022</v>
      </c>
      <c r="C91" s="48">
        <f t="shared" si="5"/>
        <v>271.51999999999992</v>
      </c>
      <c r="D91" s="49">
        <f t="shared" si="6"/>
        <v>0</v>
      </c>
      <c r="E91" s="54">
        <f t="shared" si="9"/>
        <v>3.7300000000000004</v>
      </c>
      <c r="F91" s="40">
        <f t="shared" si="9"/>
        <v>14.360000000000003</v>
      </c>
      <c r="G91" s="40">
        <f t="shared" si="9"/>
        <v>14.330000000000002</v>
      </c>
      <c r="H91" s="40">
        <f t="shared" si="9"/>
        <v>11.170000000000002</v>
      </c>
      <c r="I91" s="40">
        <f t="shared" si="9"/>
        <v>0</v>
      </c>
      <c r="J91" s="40">
        <f t="shared" si="9"/>
        <v>0</v>
      </c>
      <c r="K91" s="40">
        <f t="shared" si="9"/>
        <v>8.3999999999999986</v>
      </c>
      <c r="L91" s="40">
        <f t="shared" si="9"/>
        <v>11.5</v>
      </c>
      <c r="M91" s="40">
        <f t="shared" si="9"/>
        <v>12.369999999999997</v>
      </c>
      <c r="N91" s="40">
        <f t="shared" si="9"/>
        <v>13.649999999999999</v>
      </c>
      <c r="O91" s="40">
        <f t="shared" si="9"/>
        <v>13.489999999999998</v>
      </c>
      <c r="P91" s="40">
        <f t="shared" si="9"/>
        <v>13.540000000000003</v>
      </c>
      <c r="Q91" s="40">
        <f t="shared" si="9"/>
        <v>13.7</v>
      </c>
      <c r="R91" s="40">
        <f t="shared" si="9"/>
        <v>13.759999999999998</v>
      </c>
      <c r="S91" s="40">
        <f t="shared" si="9"/>
        <v>13.73</v>
      </c>
      <c r="T91" s="40">
        <f t="shared" si="9"/>
        <v>13.729999999999997</v>
      </c>
      <c r="U91" s="40">
        <f t="shared" si="9"/>
        <v>13.580000000000002</v>
      </c>
      <c r="V91" s="40">
        <f t="shared" si="9"/>
        <v>14.229999999999997</v>
      </c>
      <c r="W91" s="40">
        <f t="shared" si="9"/>
        <v>13.860000000000003</v>
      </c>
      <c r="X91" s="40">
        <f t="shared" si="9"/>
        <v>13.559999999999999</v>
      </c>
      <c r="Y91" s="40">
        <f t="shared" si="9"/>
        <v>13.939999999999998</v>
      </c>
      <c r="Z91" s="40">
        <f t="shared" si="9"/>
        <v>4.7199999999999989</v>
      </c>
      <c r="AA91" s="40">
        <f t="shared" si="9"/>
        <v>12.27</v>
      </c>
      <c r="AB91" s="41">
        <f t="shared" si="9"/>
        <v>13.899999999999995</v>
      </c>
    </row>
    <row r="92" spans="2:28" ht="17.25" thickTop="1" thickBot="1" x14ac:dyDescent="0.3">
      <c r="B92" s="42" t="str">
        <f t="shared" si="4"/>
        <v>19.01.2022</v>
      </c>
      <c r="C92" s="48">
        <f t="shared" si="5"/>
        <v>143.05000000000001</v>
      </c>
      <c r="D92" s="49">
        <f t="shared" si="6"/>
        <v>-36.930000000000007</v>
      </c>
      <c r="E92" s="54">
        <f t="shared" si="9"/>
        <v>0.78000000000000114</v>
      </c>
      <c r="F92" s="40">
        <f t="shared" si="9"/>
        <v>12.989999999999998</v>
      </c>
      <c r="G92" s="40">
        <f t="shared" si="9"/>
        <v>15.230000000000004</v>
      </c>
      <c r="H92" s="40">
        <f t="shared" si="9"/>
        <v>14.16</v>
      </c>
      <c r="I92" s="40">
        <f t="shared" si="9"/>
        <v>2.0599999999999987</v>
      </c>
      <c r="J92" s="40">
        <f t="shared" si="9"/>
        <v>0</v>
      </c>
      <c r="K92" s="40">
        <f t="shared" si="9"/>
        <v>-2.1400000000000006</v>
      </c>
      <c r="L92" s="40">
        <f t="shared" si="9"/>
        <v>8.2100000000000009</v>
      </c>
      <c r="M92" s="40">
        <f t="shared" si="9"/>
        <v>9.5600000000000023</v>
      </c>
      <c r="N92" s="40">
        <f t="shared" si="9"/>
        <v>11.779999999999998</v>
      </c>
      <c r="O92" s="40">
        <f t="shared" si="9"/>
        <v>2.1099999999999994</v>
      </c>
      <c r="P92" s="40">
        <f t="shared" si="9"/>
        <v>1.9699999999999989</v>
      </c>
      <c r="Q92" s="40">
        <f t="shared" si="9"/>
        <v>2</v>
      </c>
      <c r="R92" s="40">
        <f t="shared" si="9"/>
        <v>-10.900000000000002</v>
      </c>
      <c r="S92" s="40">
        <f t="shared" si="9"/>
        <v>13.11</v>
      </c>
      <c r="T92" s="40">
        <f t="shared" si="9"/>
        <v>14.440000000000001</v>
      </c>
      <c r="U92" s="40">
        <f t="shared" si="9"/>
        <v>0.69000000000000128</v>
      </c>
      <c r="V92" s="40">
        <f t="shared" si="9"/>
        <v>13.270000000000003</v>
      </c>
      <c r="W92" s="40">
        <f t="shared" si="9"/>
        <v>5.8900000000000006</v>
      </c>
      <c r="X92" s="40">
        <f t="shared" si="9"/>
        <v>-11.06</v>
      </c>
      <c r="Y92" s="40">
        <f t="shared" si="9"/>
        <v>-12.670000000000002</v>
      </c>
      <c r="Z92" s="40">
        <f t="shared" si="9"/>
        <v>8.6899999999999977</v>
      </c>
      <c r="AA92" s="40">
        <f t="shared" si="9"/>
        <v>6.110000000000003</v>
      </c>
      <c r="AB92" s="41">
        <f t="shared" si="9"/>
        <v>-0.16000000000000014</v>
      </c>
    </row>
    <row r="93" spans="2:28" ht="17.25" thickTop="1" thickBot="1" x14ac:dyDescent="0.3">
      <c r="B93" s="42" t="str">
        <f t="shared" si="4"/>
        <v>20.01.2022</v>
      </c>
      <c r="C93" s="48">
        <f t="shared" si="5"/>
        <v>73.759999999999991</v>
      </c>
      <c r="D93" s="49">
        <f t="shared" si="6"/>
        <v>-121.94999999999999</v>
      </c>
      <c r="E93" s="54">
        <f t="shared" si="9"/>
        <v>-10.239999999999998</v>
      </c>
      <c r="F93" s="40">
        <f t="shared" si="9"/>
        <v>9.8099999999999987</v>
      </c>
      <c r="G93" s="40">
        <f t="shared" si="9"/>
        <v>-6.2499999999999982</v>
      </c>
      <c r="H93" s="40">
        <f t="shared" si="9"/>
        <v>-8.94</v>
      </c>
      <c r="I93" s="40">
        <f t="shared" si="9"/>
        <v>-9.1700000000000017</v>
      </c>
      <c r="J93" s="40">
        <f t="shared" si="9"/>
        <v>-8.370000000000001</v>
      </c>
      <c r="K93" s="40">
        <f t="shared" si="9"/>
        <v>3.75</v>
      </c>
      <c r="L93" s="40">
        <f t="shared" si="9"/>
        <v>-0.87999999999999901</v>
      </c>
      <c r="M93" s="40">
        <f t="shared" si="9"/>
        <v>13.929999999999996</v>
      </c>
      <c r="N93" s="40">
        <f t="shared" si="9"/>
        <v>12.950000000000003</v>
      </c>
      <c r="O93" s="40">
        <f t="shared" si="9"/>
        <v>11.8</v>
      </c>
      <c r="P93" s="40">
        <f t="shared" si="9"/>
        <v>-9.9199999999999982</v>
      </c>
      <c r="Q93" s="40">
        <f t="shared" si="9"/>
        <v>-11.66</v>
      </c>
      <c r="R93" s="40">
        <f t="shared" si="9"/>
        <v>-11.379999999999999</v>
      </c>
      <c r="S93" s="40">
        <f t="shared" si="9"/>
        <v>-11.25</v>
      </c>
      <c r="T93" s="40">
        <f t="shared" si="9"/>
        <v>0.93999999999999773</v>
      </c>
      <c r="U93" s="40">
        <f t="shared" si="9"/>
        <v>7.3299999999999983</v>
      </c>
      <c r="V93" s="40">
        <f t="shared" si="9"/>
        <v>7.4699999999999989</v>
      </c>
      <c r="W93" s="40">
        <f t="shared" si="9"/>
        <v>-0.12999999999999901</v>
      </c>
      <c r="X93" s="40">
        <f t="shared" si="9"/>
        <v>-11.190000000000001</v>
      </c>
      <c r="Y93" s="40">
        <f t="shared" si="9"/>
        <v>-8.7199999999999989</v>
      </c>
      <c r="Z93" s="40">
        <f t="shared" si="9"/>
        <v>-11.339999999999998</v>
      </c>
      <c r="AA93" s="40">
        <f t="shared" si="9"/>
        <v>-2.5100000000000016</v>
      </c>
      <c r="AB93" s="41">
        <f t="shared" si="9"/>
        <v>5.7800000000000011</v>
      </c>
    </row>
    <row r="94" spans="2:28" ht="17.25" thickTop="1" thickBot="1" x14ac:dyDescent="0.3">
      <c r="B94" s="42" t="str">
        <f t="shared" si="4"/>
        <v>21.01.2022</v>
      </c>
      <c r="C94" s="48">
        <f t="shared" si="5"/>
        <v>281.16999999999996</v>
      </c>
      <c r="D94" s="49">
        <f t="shared" si="6"/>
        <v>-1.7000000000000028</v>
      </c>
      <c r="E94" s="54">
        <f t="shared" si="9"/>
        <v>13.479999999999997</v>
      </c>
      <c r="F94" s="40">
        <f t="shared" si="9"/>
        <v>14.46</v>
      </c>
      <c r="G94" s="40">
        <f t="shared" si="9"/>
        <v>4.1500000000000021</v>
      </c>
      <c r="H94" s="40">
        <f t="shared" si="9"/>
        <v>-1.7000000000000028</v>
      </c>
      <c r="I94" s="40">
        <f t="shared" si="9"/>
        <v>2.2099999999999991</v>
      </c>
      <c r="J94" s="40">
        <f t="shared" si="9"/>
        <v>5.2600000000000016</v>
      </c>
      <c r="K94" s="40">
        <f t="shared" si="9"/>
        <v>11.629999999999999</v>
      </c>
      <c r="L94" s="40">
        <f t="shared" si="9"/>
        <v>13.21</v>
      </c>
      <c r="M94" s="40">
        <f t="shared" si="9"/>
        <v>13.030000000000001</v>
      </c>
      <c r="N94" s="40">
        <f t="shared" si="9"/>
        <v>13.030000000000001</v>
      </c>
      <c r="O94" s="40">
        <f t="shared" si="9"/>
        <v>13.059999999999995</v>
      </c>
      <c r="P94" s="40">
        <f t="shared" si="9"/>
        <v>13.310000000000002</v>
      </c>
      <c r="Q94" s="40">
        <f t="shared" si="9"/>
        <v>13.219999999999999</v>
      </c>
      <c r="R94" s="40">
        <f t="shared" si="9"/>
        <v>13.690000000000005</v>
      </c>
      <c r="S94" s="40">
        <f t="shared" si="9"/>
        <v>13.439999999999998</v>
      </c>
      <c r="T94" s="40">
        <f t="shared" si="9"/>
        <v>13.290000000000003</v>
      </c>
      <c r="U94" s="40">
        <f t="shared" si="9"/>
        <v>14.09</v>
      </c>
      <c r="V94" s="40">
        <f t="shared" si="9"/>
        <v>14.079999999999998</v>
      </c>
      <c r="W94" s="40">
        <f t="shared" si="9"/>
        <v>14.010000000000002</v>
      </c>
      <c r="X94" s="40">
        <f t="shared" si="9"/>
        <v>14.140000000000004</v>
      </c>
      <c r="Y94" s="40">
        <f t="shared" si="9"/>
        <v>14.220000000000002</v>
      </c>
      <c r="Z94" s="40">
        <f t="shared" si="9"/>
        <v>14.579999999999998</v>
      </c>
      <c r="AA94" s="40">
        <f t="shared" si="9"/>
        <v>11.45</v>
      </c>
      <c r="AB94" s="41">
        <f t="shared" si="9"/>
        <v>14.130000000000003</v>
      </c>
    </row>
    <row r="95" spans="2:28" ht="17.25" thickTop="1" thickBot="1" x14ac:dyDescent="0.3">
      <c r="B95" s="42" t="str">
        <f t="shared" si="4"/>
        <v>22.01.2022</v>
      </c>
      <c r="C95" s="48">
        <f t="shared" si="5"/>
        <v>164.9</v>
      </c>
      <c r="D95" s="49">
        <f t="shared" si="6"/>
        <v>-29.87</v>
      </c>
      <c r="E95" s="54">
        <f t="shared" si="9"/>
        <v>4.68</v>
      </c>
      <c r="F95" s="40">
        <f t="shared" si="9"/>
        <v>14.159999999999997</v>
      </c>
      <c r="G95" s="40">
        <f t="shared" si="9"/>
        <v>14.150000000000002</v>
      </c>
      <c r="H95" s="40">
        <f t="shared" si="9"/>
        <v>14.020000000000003</v>
      </c>
      <c r="I95" s="40">
        <f t="shared" si="9"/>
        <v>12.060000000000002</v>
      </c>
      <c r="J95" s="40">
        <f t="shared" si="9"/>
        <v>11.170000000000002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-5.0000000000000711E-2</v>
      </c>
      <c r="O95" s="40">
        <f t="shared" si="9"/>
        <v>7.8299999999999983</v>
      </c>
      <c r="P95" s="40">
        <f t="shared" si="9"/>
        <v>-11.21</v>
      </c>
      <c r="Q95" s="40">
        <f t="shared" si="9"/>
        <v>-9.2799999999999994</v>
      </c>
      <c r="R95" s="40">
        <f t="shared" si="9"/>
        <v>-9.3300000000000018</v>
      </c>
      <c r="S95" s="40">
        <f t="shared" si="9"/>
        <v>3.009999999999998</v>
      </c>
      <c r="T95" s="40">
        <f t="shared" si="9"/>
        <v>7.0800000000000018</v>
      </c>
      <c r="U95" s="40">
        <f t="shared" si="9"/>
        <v>8.6300000000000026</v>
      </c>
      <c r="V95" s="40">
        <f t="shared" si="9"/>
        <v>13.179999999999996</v>
      </c>
      <c r="W95" s="40">
        <f t="shared" si="9"/>
        <v>11.679999999999996</v>
      </c>
      <c r="X95" s="40">
        <f t="shared" si="9"/>
        <v>10.770000000000003</v>
      </c>
      <c r="Y95" s="40">
        <f t="shared" si="9"/>
        <v>6.7000000000000028</v>
      </c>
      <c r="Z95" s="40">
        <f t="shared" si="9"/>
        <v>5.9100000000000037</v>
      </c>
      <c r="AA95" s="40">
        <f t="shared" si="9"/>
        <v>6.2299999999999969</v>
      </c>
      <c r="AB95" s="41">
        <f t="shared" si="9"/>
        <v>13.640000000000004</v>
      </c>
    </row>
    <row r="96" spans="2:28" ht="17.25" thickTop="1" thickBot="1" x14ac:dyDescent="0.3">
      <c r="B96" s="42" t="str">
        <f t="shared" si="4"/>
        <v>23.01.2022</v>
      </c>
      <c r="C96" s="48">
        <f t="shared" si="5"/>
        <v>256.64999999999998</v>
      </c>
      <c r="D96" s="49">
        <f t="shared" si="6"/>
        <v>-0.38000000000000256</v>
      </c>
      <c r="E96" s="54">
        <f t="shared" si="9"/>
        <v>14.119999999999997</v>
      </c>
      <c r="F96" s="40">
        <f t="shared" si="9"/>
        <v>13.379999999999999</v>
      </c>
      <c r="G96" s="40">
        <f t="shared" si="9"/>
        <v>13.190000000000001</v>
      </c>
      <c r="H96" s="40">
        <f t="shared" si="9"/>
        <v>13.440000000000005</v>
      </c>
      <c r="I96" s="40">
        <f t="shared" si="9"/>
        <v>13.36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0.96999999999999886</v>
      </c>
      <c r="N96" s="40">
        <f t="shared" si="9"/>
        <v>13.689999999999998</v>
      </c>
      <c r="O96" s="40">
        <f t="shared" si="9"/>
        <v>-0.38000000000000256</v>
      </c>
      <c r="P96" s="40">
        <f t="shared" si="9"/>
        <v>11.870000000000001</v>
      </c>
      <c r="Q96" s="40">
        <f t="shared" si="9"/>
        <v>13.29</v>
      </c>
      <c r="R96" s="40">
        <f t="shared" si="9"/>
        <v>13.720000000000002</v>
      </c>
      <c r="S96" s="40">
        <f t="shared" si="9"/>
        <v>13.68</v>
      </c>
      <c r="T96" s="40">
        <f t="shared" ref="T96:AB96" si="10">T26+T61</f>
        <v>13.64</v>
      </c>
      <c r="U96" s="40">
        <f t="shared" si="10"/>
        <v>13.66</v>
      </c>
      <c r="V96" s="40">
        <f t="shared" si="10"/>
        <v>13.259999999999998</v>
      </c>
      <c r="W96" s="40">
        <f t="shared" si="10"/>
        <v>13.190000000000001</v>
      </c>
      <c r="X96" s="40">
        <f t="shared" si="10"/>
        <v>13.379999999999999</v>
      </c>
      <c r="Y96" s="40">
        <f t="shared" si="10"/>
        <v>13.719999999999999</v>
      </c>
      <c r="Z96" s="40">
        <f t="shared" si="10"/>
        <v>13.799999999999997</v>
      </c>
      <c r="AA96" s="40">
        <f t="shared" si="10"/>
        <v>13.699999999999996</v>
      </c>
      <c r="AB96" s="41">
        <f t="shared" si="10"/>
        <v>13.59</v>
      </c>
    </row>
    <row r="97" spans="2:28" ht="17.25" thickTop="1" thickBot="1" x14ac:dyDescent="0.3">
      <c r="B97" s="42" t="str">
        <f t="shared" si="4"/>
        <v>24.01.2022</v>
      </c>
      <c r="C97" s="48">
        <f t="shared" si="5"/>
        <v>277.89000000000004</v>
      </c>
      <c r="D97" s="49">
        <f t="shared" si="6"/>
        <v>-2.3099999999999987</v>
      </c>
      <c r="E97" s="54">
        <f t="shared" ref="E97:AB104" si="11">E27+E62</f>
        <v>-2.3099999999999987</v>
      </c>
      <c r="F97" s="40">
        <f t="shared" si="11"/>
        <v>13.52</v>
      </c>
      <c r="G97" s="40">
        <f t="shared" si="11"/>
        <v>13.620000000000001</v>
      </c>
      <c r="H97" s="40">
        <f t="shared" si="11"/>
        <v>10.96</v>
      </c>
      <c r="I97" s="40">
        <f t="shared" si="11"/>
        <v>0</v>
      </c>
      <c r="J97" s="40">
        <f t="shared" si="11"/>
        <v>0</v>
      </c>
      <c r="K97" s="40">
        <f t="shared" si="11"/>
        <v>11.330000000000002</v>
      </c>
      <c r="L97" s="40">
        <f t="shared" si="11"/>
        <v>14.2</v>
      </c>
      <c r="M97" s="40">
        <f t="shared" si="11"/>
        <v>14.14</v>
      </c>
      <c r="N97" s="40">
        <f t="shared" si="11"/>
        <v>13.999999999999996</v>
      </c>
      <c r="O97" s="40">
        <f t="shared" si="11"/>
        <v>14.410000000000004</v>
      </c>
      <c r="P97" s="40">
        <f t="shared" si="11"/>
        <v>14.39</v>
      </c>
      <c r="Q97" s="40">
        <f t="shared" si="11"/>
        <v>14.229999999999997</v>
      </c>
      <c r="R97" s="40">
        <f t="shared" si="11"/>
        <v>14.270000000000003</v>
      </c>
      <c r="S97" s="40">
        <f t="shared" si="11"/>
        <v>14.21</v>
      </c>
      <c r="T97" s="40">
        <f t="shared" si="11"/>
        <v>14.279999999999998</v>
      </c>
      <c r="U97" s="40">
        <f t="shared" si="11"/>
        <v>14.239999999999998</v>
      </c>
      <c r="V97" s="40">
        <f t="shared" si="11"/>
        <v>14.240000000000002</v>
      </c>
      <c r="W97" s="40">
        <f t="shared" si="11"/>
        <v>14.139999999999997</v>
      </c>
      <c r="X97" s="40">
        <f t="shared" si="11"/>
        <v>13.869999999999997</v>
      </c>
      <c r="Y97" s="40">
        <f t="shared" si="11"/>
        <v>14.000000000000004</v>
      </c>
      <c r="Z97" s="40">
        <f t="shared" si="11"/>
        <v>5.7800000000000011</v>
      </c>
      <c r="AA97" s="40">
        <f t="shared" si="11"/>
        <v>12.510000000000002</v>
      </c>
      <c r="AB97" s="41">
        <f t="shared" si="11"/>
        <v>11.549999999999997</v>
      </c>
    </row>
    <row r="98" spans="2:28" ht="17.25" thickTop="1" thickBot="1" x14ac:dyDescent="0.3">
      <c r="B98" s="42" t="str">
        <f t="shared" si="4"/>
        <v>25.01.2022</v>
      </c>
      <c r="C98" s="48">
        <f t="shared" si="5"/>
        <v>175.26999999999998</v>
      </c>
      <c r="D98" s="49">
        <f t="shared" si="6"/>
        <v>0</v>
      </c>
      <c r="E98" s="54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1.2199999999999989</v>
      </c>
      <c r="N98" s="40">
        <f t="shared" si="11"/>
        <v>3.6899999999999977</v>
      </c>
      <c r="O98" s="40">
        <f t="shared" si="11"/>
        <v>14.11</v>
      </c>
      <c r="P98" s="40">
        <f t="shared" si="11"/>
        <v>14.48</v>
      </c>
      <c r="Q98" s="40">
        <f t="shared" si="11"/>
        <v>14.190000000000001</v>
      </c>
      <c r="R98" s="40">
        <f t="shared" si="11"/>
        <v>14.130000000000003</v>
      </c>
      <c r="S98" s="40">
        <f t="shared" si="11"/>
        <v>11.909999999999997</v>
      </c>
      <c r="T98" s="40">
        <f t="shared" si="11"/>
        <v>14.150000000000002</v>
      </c>
      <c r="U98" s="40">
        <f t="shared" si="11"/>
        <v>14.55</v>
      </c>
      <c r="V98" s="40">
        <f t="shared" si="11"/>
        <v>14.43</v>
      </c>
      <c r="W98" s="40">
        <f t="shared" si="11"/>
        <v>14.459999999999997</v>
      </c>
      <c r="X98" s="40">
        <f t="shared" si="11"/>
        <v>14.059999999999999</v>
      </c>
      <c r="Y98" s="40">
        <f t="shared" si="11"/>
        <v>11.870000000000001</v>
      </c>
      <c r="Z98" s="40">
        <f t="shared" si="11"/>
        <v>0</v>
      </c>
      <c r="AA98" s="40">
        <f t="shared" si="11"/>
        <v>6.98</v>
      </c>
      <c r="AB98" s="41">
        <f t="shared" si="11"/>
        <v>11.040000000000003</v>
      </c>
    </row>
    <row r="99" spans="2:28" ht="17.25" thickTop="1" thickBot="1" x14ac:dyDescent="0.3">
      <c r="B99" s="42" t="str">
        <f t="shared" si="4"/>
        <v>26.01.2022</v>
      </c>
      <c r="C99" s="48">
        <f t="shared" si="5"/>
        <v>170.42000000000002</v>
      </c>
      <c r="D99" s="49">
        <f t="shared" si="6"/>
        <v>0</v>
      </c>
      <c r="E99" s="54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1.1600000000000001</v>
      </c>
      <c r="O99" s="40">
        <f t="shared" si="11"/>
        <v>12.530000000000005</v>
      </c>
      <c r="P99" s="40">
        <f t="shared" si="11"/>
        <v>14.329999999999998</v>
      </c>
      <c r="Q99" s="40">
        <f t="shared" si="11"/>
        <v>13.909999999999997</v>
      </c>
      <c r="R99" s="40">
        <f t="shared" si="11"/>
        <v>13.970000000000002</v>
      </c>
      <c r="S99" s="40">
        <f t="shared" si="11"/>
        <v>13.86</v>
      </c>
      <c r="T99" s="40">
        <f t="shared" si="11"/>
        <v>11.720000000000002</v>
      </c>
      <c r="U99" s="40">
        <f t="shared" si="11"/>
        <v>13.580000000000002</v>
      </c>
      <c r="V99" s="40">
        <f t="shared" si="11"/>
        <v>13.95</v>
      </c>
      <c r="W99" s="40">
        <f t="shared" si="11"/>
        <v>13.799999999999997</v>
      </c>
      <c r="X99" s="40">
        <f t="shared" si="11"/>
        <v>13.709999999999997</v>
      </c>
      <c r="Y99" s="40">
        <f t="shared" si="11"/>
        <v>13.43</v>
      </c>
      <c r="Z99" s="40">
        <f t="shared" si="11"/>
        <v>0</v>
      </c>
      <c r="AA99" s="40">
        <f t="shared" si="11"/>
        <v>8.610000000000003</v>
      </c>
      <c r="AB99" s="41">
        <f t="shared" si="11"/>
        <v>11.86</v>
      </c>
    </row>
    <row r="100" spans="2:28" ht="17.25" thickTop="1" thickBot="1" x14ac:dyDescent="0.3">
      <c r="B100" s="42" t="str">
        <f t="shared" si="4"/>
        <v>27.01.2022</v>
      </c>
      <c r="C100" s="48">
        <f t="shared" si="5"/>
        <v>67.59</v>
      </c>
      <c r="D100" s="49">
        <f t="shared" si="6"/>
        <v>-27.080000000000005</v>
      </c>
      <c r="E100" s="54">
        <f t="shared" si="11"/>
        <v>0</v>
      </c>
      <c r="F100" s="40">
        <f t="shared" si="11"/>
        <v>4.2600000000000016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1.75</v>
      </c>
      <c r="N100" s="40">
        <f t="shared" si="11"/>
        <v>-1.6799999999999997</v>
      </c>
      <c r="O100" s="40">
        <f t="shared" si="11"/>
        <v>8.75</v>
      </c>
      <c r="P100" s="40">
        <f t="shared" si="11"/>
        <v>6.1300000000000026</v>
      </c>
      <c r="Q100" s="40">
        <f t="shared" si="11"/>
        <v>-2.3200000000000003</v>
      </c>
      <c r="R100" s="40">
        <f t="shared" si="11"/>
        <v>4.4499999999999993</v>
      </c>
      <c r="S100" s="40">
        <f t="shared" si="11"/>
        <v>-8.5800000000000018</v>
      </c>
      <c r="T100" s="40">
        <f t="shared" si="11"/>
        <v>3.16</v>
      </c>
      <c r="U100" s="40">
        <f t="shared" si="11"/>
        <v>-7.6999999999999993</v>
      </c>
      <c r="V100" s="40">
        <f t="shared" si="11"/>
        <v>6.8499999999999979</v>
      </c>
      <c r="W100" s="40">
        <f t="shared" si="11"/>
        <v>-3.49</v>
      </c>
      <c r="X100" s="40">
        <f t="shared" si="11"/>
        <v>13.189999999999998</v>
      </c>
      <c r="Y100" s="40">
        <f t="shared" si="11"/>
        <v>-3.3100000000000023</v>
      </c>
      <c r="Z100" s="40">
        <f t="shared" si="11"/>
        <v>0</v>
      </c>
      <c r="AA100" s="40">
        <f t="shared" si="11"/>
        <v>8.4600000000000009</v>
      </c>
      <c r="AB100" s="41">
        <f t="shared" si="11"/>
        <v>10.590000000000003</v>
      </c>
    </row>
    <row r="101" spans="2:28" ht="17.25" thickTop="1" thickBot="1" x14ac:dyDescent="0.3">
      <c r="B101" s="42" t="str">
        <f t="shared" si="4"/>
        <v>28.01.2022</v>
      </c>
      <c r="C101" s="48">
        <f t="shared" si="5"/>
        <v>41.089999999999996</v>
      </c>
      <c r="D101" s="49">
        <f t="shared" si="6"/>
        <v>-87.429999999999993</v>
      </c>
      <c r="E101" s="54">
        <f t="shared" si="11"/>
        <v>0</v>
      </c>
      <c r="F101" s="40">
        <f t="shared" si="11"/>
        <v>10.649999999999999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10.969999999999999</v>
      </c>
      <c r="N101" s="40">
        <f t="shared" si="11"/>
        <v>4.2800000000000011</v>
      </c>
      <c r="O101" s="40">
        <f t="shared" si="11"/>
        <v>-6.43</v>
      </c>
      <c r="P101" s="40">
        <f t="shared" si="11"/>
        <v>-11.989999999999998</v>
      </c>
      <c r="Q101" s="40">
        <f t="shared" si="11"/>
        <v>-12.68</v>
      </c>
      <c r="R101" s="40">
        <f t="shared" si="11"/>
        <v>13.54</v>
      </c>
      <c r="S101" s="40">
        <f t="shared" si="11"/>
        <v>-11.620000000000001</v>
      </c>
      <c r="T101" s="40">
        <f t="shared" si="11"/>
        <v>-12</v>
      </c>
      <c r="U101" s="40">
        <f t="shared" si="11"/>
        <v>-3.8499999999999979</v>
      </c>
      <c r="V101" s="40">
        <f t="shared" si="11"/>
        <v>-11.549999999999999</v>
      </c>
      <c r="W101" s="40">
        <f t="shared" si="11"/>
        <v>-11.090000000000002</v>
      </c>
      <c r="X101" s="40">
        <f t="shared" si="11"/>
        <v>-1.9600000000000009</v>
      </c>
      <c r="Y101" s="40">
        <f t="shared" si="11"/>
        <v>-2.490000000000002</v>
      </c>
      <c r="Z101" s="40">
        <f t="shared" si="11"/>
        <v>0</v>
      </c>
      <c r="AA101" s="40">
        <f t="shared" si="11"/>
        <v>-1.7699999999999996</v>
      </c>
      <c r="AB101" s="41">
        <f t="shared" si="11"/>
        <v>1.6499999999999986</v>
      </c>
    </row>
    <row r="102" spans="2:28" ht="17.25" thickTop="1" thickBot="1" x14ac:dyDescent="0.3">
      <c r="B102" s="42" t="str">
        <f>B67</f>
        <v>29.01.2022</v>
      </c>
      <c r="C102" s="48">
        <f t="shared" si="5"/>
        <v>15.209999999999997</v>
      </c>
      <c r="D102" s="49">
        <f t="shared" si="6"/>
        <v>-138.55000000000001</v>
      </c>
      <c r="E102" s="54">
        <f t="shared" si="11"/>
        <v>-2.6999999999999993</v>
      </c>
      <c r="F102" s="40">
        <f t="shared" si="11"/>
        <v>7.4999999999999964</v>
      </c>
      <c r="G102" s="40">
        <f t="shared" si="11"/>
        <v>2.4600000000000009</v>
      </c>
      <c r="H102" s="40">
        <f t="shared" si="11"/>
        <v>-8.8099999999999987</v>
      </c>
      <c r="I102" s="40">
        <f t="shared" si="11"/>
        <v>-3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-11.8</v>
      </c>
      <c r="P102" s="40">
        <f t="shared" si="11"/>
        <v>-7.91</v>
      </c>
      <c r="Q102" s="40">
        <f t="shared" si="11"/>
        <v>-12.34</v>
      </c>
      <c r="R102" s="40">
        <f t="shared" si="11"/>
        <v>-12.330000000000002</v>
      </c>
      <c r="S102" s="40">
        <f t="shared" si="11"/>
        <v>-12.32</v>
      </c>
      <c r="T102" s="40">
        <f t="shared" si="11"/>
        <v>-12.440000000000001</v>
      </c>
      <c r="U102" s="40">
        <f t="shared" si="11"/>
        <v>-12.290000000000001</v>
      </c>
      <c r="V102" s="40">
        <f t="shared" si="11"/>
        <v>-7.3800000000000026</v>
      </c>
      <c r="W102" s="40">
        <f t="shared" si="11"/>
        <v>-6.5599999999999987</v>
      </c>
      <c r="X102" s="40">
        <f t="shared" si="11"/>
        <v>-6.57</v>
      </c>
      <c r="Y102" s="40">
        <f t="shared" si="11"/>
        <v>-5.52</v>
      </c>
      <c r="Z102" s="40">
        <f t="shared" si="11"/>
        <v>-10.180000000000001</v>
      </c>
      <c r="AA102" s="40">
        <f t="shared" si="11"/>
        <v>-6.3999999999999986</v>
      </c>
      <c r="AB102" s="41">
        <f t="shared" si="11"/>
        <v>5.25</v>
      </c>
    </row>
    <row r="103" spans="2:28" ht="17.25" thickTop="1" thickBot="1" x14ac:dyDescent="0.3">
      <c r="B103" s="42" t="str">
        <f t="shared" si="4"/>
        <v>30.01.2022</v>
      </c>
      <c r="C103" s="48">
        <f t="shared" si="5"/>
        <v>163.16</v>
      </c>
      <c r="D103" s="49">
        <f t="shared" si="6"/>
        <v>-28.799999999999997</v>
      </c>
      <c r="E103" s="54">
        <f t="shared" si="11"/>
        <v>-2.3900000000000006</v>
      </c>
      <c r="F103" s="40">
        <f t="shared" si="11"/>
        <v>13.709999999999997</v>
      </c>
      <c r="G103" s="40">
        <f t="shared" si="11"/>
        <v>0.44000000000000128</v>
      </c>
      <c r="H103" s="40">
        <f t="shared" si="11"/>
        <v>13.839999999999996</v>
      </c>
      <c r="I103" s="40">
        <f t="shared" si="11"/>
        <v>10.840000000000003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11.870000000000001</v>
      </c>
      <c r="O103" s="40">
        <f t="shared" si="11"/>
        <v>13.879999999999995</v>
      </c>
      <c r="P103" s="40">
        <f t="shared" si="11"/>
        <v>9.1900000000000031</v>
      </c>
      <c r="Q103" s="40">
        <f t="shared" si="11"/>
        <v>8.9300000000000015</v>
      </c>
      <c r="R103" s="40">
        <f t="shared" si="11"/>
        <v>3.2699999999999996</v>
      </c>
      <c r="S103" s="40">
        <f t="shared" si="11"/>
        <v>-8.1199999999999974</v>
      </c>
      <c r="T103" s="40">
        <f t="shared" si="11"/>
        <v>-2.1699999999999982</v>
      </c>
      <c r="U103" s="40">
        <f t="shared" si="11"/>
        <v>10.529999999999998</v>
      </c>
      <c r="V103" s="40">
        <f t="shared" si="11"/>
        <v>13.259999999999998</v>
      </c>
      <c r="W103" s="40">
        <f t="shared" si="11"/>
        <v>13.169999999999998</v>
      </c>
      <c r="X103" s="40">
        <f t="shared" si="11"/>
        <v>12.409999999999997</v>
      </c>
      <c r="Y103" s="40">
        <f t="shared" si="11"/>
        <v>-9.2100000000000009</v>
      </c>
      <c r="Z103" s="40">
        <f t="shared" si="11"/>
        <v>-6.91</v>
      </c>
      <c r="AA103" s="40">
        <f t="shared" si="11"/>
        <v>13.610000000000003</v>
      </c>
      <c r="AB103" s="41">
        <f t="shared" si="11"/>
        <v>14.209999999999997</v>
      </c>
    </row>
    <row r="104" spans="2:28" ht="16.5" thickTop="1" x14ac:dyDescent="0.25">
      <c r="B104" s="43" t="str">
        <f t="shared" si="4"/>
        <v>31.01.2022</v>
      </c>
      <c r="C104" s="56">
        <f t="shared" si="5"/>
        <v>298.67</v>
      </c>
      <c r="D104" s="57">
        <f t="shared" si="6"/>
        <v>0</v>
      </c>
      <c r="E104" s="58">
        <f t="shared" si="11"/>
        <v>13.229999999999997</v>
      </c>
      <c r="F104" s="59">
        <f t="shared" si="11"/>
        <v>13.14</v>
      </c>
      <c r="G104" s="59">
        <f t="shared" si="11"/>
        <v>13.32</v>
      </c>
      <c r="H104" s="59">
        <f t="shared" si="11"/>
        <v>11.869999999999997</v>
      </c>
      <c r="I104" s="59">
        <f t="shared" si="11"/>
        <v>2.0399999999999991</v>
      </c>
      <c r="J104" s="59">
        <f t="shared" si="11"/>
        <v>0</v>
      </c>
      <c r="K104" s="59">
        <f t="shared" si="11"/>
        <v>7.7100000000000009</v>
      </c>
      <c r="L104" s="59">
        <f t="shared" si="11"/>
        <v>12.25</v>
      </c>
      <c r="M104" s="59">
        <f t="shared" si="11"/>
        <v>12.240000000000002</v>
      </c>
      <c r="N104" s="59">
        <f t="shared" si="11"/>
        <v>13.640000000000004</v>
      </c>
      <c r="O104" s="59">
        <f t="shared" si="11"/>
        <v>14.23</v>
      </c>
      <c r="P104" s="59">
        <f t="shared" si="11"/>
        <v>14.109999999999996</v>
      </c>
      <c r="Q104" s="59">
        <f t="shared" si="11"/>
        <v>14.23</v>
      </c>
      <c r="R104" s="59">
        <f t="shared" si="11"/>
        <v>14.170000000000002</v>
      </c>
      <c r="S104" s="59">
        <f t="shared" si="11"/>
        <v>14.229999999999997</v>
      </c>
      <c r="T104" s="59">
        <f t="shared" si="11"/>
        <v>14.340000000000003</v>
      </c>
      <c r="U104" s="59">
        <f t="shared" si="11"/>
        <v>14.57</v>
      </c>
      <c r="V104" s="59">
        <f t="shared" si="11"/>
        <v>14.349999999999998</v>
      </c>
      <c r="W104" s="59">
        <f t="shared" si="11"/>
        <v>14.209999999999997</v>
      </c>
      <c r="X104" s="59">
        <f t="shared" si="11"/>
        <v>14.059999999999999</v>
      </c>
      <c r="Y104" s="59">
        <f t="shared" si="11"/>
        <v>14.29</v>
      </c>
      <c r="Z104" s="59">
        <f t="shared" si="11"/>
        <v>14.400000000000002</v>
      </c>
      <c r="AA104" s="59">
        <f t="shared" si="11"/>
        <v>14.100000000000001</v>
      </c>
      <c r="AB104" s="60">
        <f t="shared" si="11"/>
        <v>13.940000000000001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99F2-5E46-471E-898F-063F62ED2B3D}">
  <sheetPr codeName="Sheet4"/>
  <dimension ref="B2:AG105"/>
  <sheetViews>
    <sheetView topLeftCell="A49" zoomScale="85" zoomScaleNormal="85" workbookViewId="0">
      <selection activeCell="AA66" sqref="AA66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01.01.2022</v>
      </c>
      <c r="C4" s="76">
        <f>SUM(E4:AB4)</f>
        <v>0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02.01.2022</v>
      </c>
      <c r="C5" s="76">
        <f>SUM(E5:AB5)</f>
        <v>0</v>
      </c>
      <c r="D5" s="77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03.01.2022</v>
      </c>
      <c r="C6" s="76">
        <f t="shared" ref="C6:C33" si="0">SUM(E6:AB6)</f>
        <v>0</v>
      </c>
      <c r="D6" s="77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04.01.2022</v>
      </c>
      <c r="C7" s="76">
        <f t="shared" si="0"/>
        <v>185</v>
      </c>
      <c r="D7" s="77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2</v>
      </c>
      <c r="K7" s="40">
        <v>20</v>
      </c>
      <c r="L7" s="40">
        <v>20</v>
      </c>
      <c r="M7" s="40">
        <v>20</v>
      </c>
      <c r="N7" s="40">
        <v>20</v>
      </c>
      <c r="O7" s="40">
        <v>0</v>
      </c>
      <c r="P7" s="40">
        <v>0</v>
      </c>
      <c r="Q7" s="40">
        <v>0</v>
      </c>
      <c r="R7" s="40">
        <v>0</v>
      </c>
      <c r="S7" s="40">
        <v>28</v>
      </c>
      <c r="T7" s="40">
        <v>9</v>
      </c>
      <c r="U7" s="40">
        <v>6</v>
      </c>
      <c r="V7" s="40">
        <v>0</v>
      </c>
      <c r="W7" s="40">
        <v>5</v>
      </c>
      <c r="X7" s="40">
        <v>15</v>
      </c>
      <c r="Y7" s="40">
        <v>20</v>
      </c>
      <c r="Z7" s="40">
        <v>20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05.01.2022</v>
      </c>
      <c r="C8" s="76">
        <f t="shared" si="0"/>
        <v>139</v>
      </c>
      <c r="D8" s="77"/>
      <c r="E8" s="39">
        <v>5</v>
      </c>
      <c r="F8" s="40">
        <v>10</v>
      </c>
      <c r="G8" s="40">
        <v>10</v>
      </c>
      <c r="H8" s="40">
        <v>0</v>
      </c>
      <c r="I8" s="40">
        <v>7</v>
      </c>
      <c r="J8" s="40">
        <v>3</v>
      </c>
      <c r="K8" s="40">
        <v>5</v>
      </c>
      <c r="L8" s="40">
        <v>10</v>
      </c>
      <c r="M8" s="40">
        <v>8</v>
      </c>
      <c r="N8" s="40">
        <v>6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11</v>
      </c>
      <c r="W8" s="40">
        <v>11</v>
      </c>
      <c r="X8" s="40">
        <v>18</v>
      </c>
      <c r="Y8" s="40">
        <v>0</v>
      </c>
      <c r="Z8" s="40">
        <v>4</v>
      </c>
      <c r="AA8" s="40">
        <v>19</v>
      </c>
      <c r="AB8" s="41">
        <v>12</v>
      </c>
    </row>
    <row r="9" spans="2:28" ht="17.25" thickTop="1" thickBot="1" x14ac:dyDescent="0.3">
      <c r="B9" s="42" t="str">
        <f>'Angazirana aFRR energija'!B9</f>
        <v>06.01.2022</v>
      </c>
      <c r="C9" s="76">
        <f t="shared" si="0"/>
        <v>367</v>
      </c>
      <c r="D9" s="77"/>
      <c r="E9" s="39">
        <v>30</v>
      </c>
      <c r="F9" s="40">
        <v>10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18</v>
      </c>
      <c r="O9" s="40">
        <v>49</v>
      </c>
      <c r="P9" s="40">
        <v>53</v>
      </c>
      <c r="Q9" s="40">
        <v>20</v>
      </c>
      <c r="R9" s="40">
        <v>12</v>
      </c>
      <c r="S9" s="40">
        <v>12</v>
      </c>
      <c r="T9" s="40">
        <v>11</v>
      </c>
      <c r="U9" s="40">
        <v>15</v>
      </c>
      <c r="V9" s="40">
        <v>48</v>
      </c>
      <c r="W9" s="40">
        <v>51</v>
      </c>
      <c r="X9" s="40">
        <v>0</v>
      </c>
      <c r="Y9" s="40">
        <v>0</v>
      </c>
      <c r="Z9" s="40">
        <v>0</v>
      </c>
      <c r="AA9" s="40">
        <v>8</v>
      </c>
      <c r="AB9" s="41">
        <v>30</v>
      </c>
    </row>
    <row r="10" spans="2:28" ht="17.25" thickTop="1" thickBot="1" x14ac:dyDescent="0.3">
      <c r="B10" s="42" t="str">
        <f>'Angazirana aFRR energija'!B10</f>
        <v>07.01.2022</v>
      </c>
      <c r="C10" s="76">
        <f t="shared" si="0"/>
        <v>158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30</v>
      </c>
      <c r="R10" s="40">
        <v>41</v>
      </c>
      <c r="S10" s="40">
        <v>35</v>
      </c>
      <c r="T10" s="40">
        <v>31</v>
      </c>
      <c r="U10" s="40">
        <v>13</v>
      </c>
      <c r="V10" s="40">
        <v>8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08.01.2022</v>
      </c>
      <c r="C11" s="76">
        <f t="shared" si="0"/>
        <v>466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30</v>
      </c>
      <c r="P11" s="40">
        <v>40</v>
      </c>
      <c r="Q11" s="40">
        <v>40</v>
      </c>
      <c r="R11" s="40">
        <v>37</v>
      </c>
      <c r="S11" s="40">
        <v>45</v>
      </c>
      <c r="T11" s="40">
        <v>30</v>
      </c>
      <c r="U11" s="40">
        <v>39</v>
      </c>
      <c r="V11" s="40">
        <v>30</v>
      </c>
      <c r="W11" s="40">
        <v>45</v>
      </c>
      <c r="X11" s="40">
        <v>30</v>
      </c>
      <c r="Y11" s="40">
        <v>55</v>
      </c>
      <c r="Z11" s="40">
        <v>35</v>
      </c>
      <c r="AA11" s="40">
        <v>10</v>
      </c>
      <c r="AB11" s="41">
        <v>0</v>
      </c>
    </row>
    <row r="12" spans="2:28" ht="17.25" thickTop="1" thickBot="1" x14ac:dyDescent="0.3">
      <c r="B12" s="42" t="str">
        <f>'Angazirana aFRR energija'!B12</f>
        <v>09.01.2022</v>
      </c>
      <c r="C12" s="76">
        <f t="shared" si="0"/>
        <v>231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8</v>
      </c>
      <c r="R12" s="40">
        <v>30</v>
      </c>
      <c r="S12" s="40">
        <v>30</v>
      </c>
      <c r="T12" s="40">
        <v>30</v>
      </c>
      <c r="U12" s="40">
        <v>33</v>
      </c>
      <c r="V12" s="40">
        <v>30</v>
      </c>
      <c r="W12" s="40">
        <v>30</v>
      </c>
      <c r="X12" s="40">
        <v>40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10.01.2022</v>
      </c>
      <c r="C13" s="76">
        <f t="shared" si="0"/>
        <v>380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5</v>
      </c>
      <c r="N13" s="40">
        <v>40</v>
      </c>
      <c r="O13" s="40">
        <v>46</v>
      </c>
      <c r="P13" s="40">
        <v>46</v>
      </c>
      <c r="Q13" s="40">
        <v>46</v>
      </c>
      <c r="R13" s="40">
        <v>46</v>
      </c>
      <c r="S13" s="40">
        <v>46</v>
      </c>
      <c r="T13" s="40">
        <v>46</v>
      </c>
      <c r="U13" s="40">
        <v>19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10</v>
      </c>
      <c r="AB13" s="41">
        <v>30</v>
      </c>
    </row>
    <row r="14" spans="2:28" ht="17.25" thickTop="1" thickBot="1" x14ac:dyDescent="0.3">
      <c r="B14" s="42" t="str">
        <f>'Angazirana aFRR energija'!B14</f>
        <v>11.01.2022</v>
      </c>
      <c r="C14" s="76">
        <f t="shared" si="0"/>
        <v>278</v>
      </c>
      <c r="D14" s="77"/>
      <c r="E14" s="39">
        <v>10</v>
      </c>
      <c r="F14" s="40">
        <v>10</v>
      </c>
      <c r="G14" s="40">
        <v>10</v>
      </c>
      <c r="H14" s="40">
        <v>10</v>
      </c>
      <c r="I14" s="40">
        <v>10</v>
      </c>
      <c r="J14" s="40">
        <v>10</v>
      </c>
      <c r="K14" s="40">
        <v>10</v>
      </c>
      <c r="L14" s="40">
        <v>10</v>
      </c>
      <c r="M14" s="40">
        <v>26</v>
      </c>
      <c r="N14" s="40">
        <v>18</v>
      </c>
      <c r="O14" s="40">
        <v>10</v>
      </c>
      <c r="P14" s="40">
        <v>10</v>
      </c>
      <c r="Q14" s="40">
        <v>25</v>
      </c>
      <c r="R14" s="40">
        <v>22</v>
      </c>
      <c r="S14" s="40">
        <v>10</v>
      </c>
      <c r="T14" s="40">
        <v>10</v>
      </c>
      <c r="U14" s="40">
        <v>10</v>
      </c>
      <c r="V14" s="40">
        <v>10</v>
      </c>
      <c r="W14" s="40">
        <v>15</v>
      </c>
      <c r="X14" s="40">
        <v>12</v>
      </c>
      <c r="Y14" s="40">
        <v>0</v>
      </c>
      <c r="Z14" s="40">
        <v>0</v>
      </c>
      <c r="AA14" s="40">
        <v>10</v>
      </c>
      <c r="AB14" s="41">
        <v>10</v>
      </c>
    </row>
    <row r="15" spans="2:28" ht="17.25" thickTop="1" thickBot="1" x14ac:dyDescent="0.3">
      <c r="B15" s="42" t="str">
        <f>'Angazirana aFRR energija'!B15</f>
        <v>12.01.2022</v>
      </c>
      <c r="C15" s="76">
        <f t="shared" si="0"/>
        <v>138</v>
      </c>
      <c r="D15" s="77"/>
      <c r="E15" s="39">
        <v>26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2</v>
      </c>
      <c r="L15" s="40">
        <v>10</v>
      </c>
      <c r="M15" s="40">
        <v>10</v>
      </c>
      <c r="N15" s="40">
        <v>10</v>
      </c>
      <c r="O15" s="40">
        <v>19</v>
      </c>
      <c r="P15" s="40">
        <v>26</v>
      </c>
      <c r="Q15" s="40">
        <v>11</v>
      </c>
      <c r="R15" s="40">
        <v>10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4</v>
      </c>
      <c r="AB15" s="41">
        <v>10</v>
      </c>
    </row>
    <row r="16" spans="2:28" ht="17.25" thickTop="1" thickBot="1" x14ac:dyDescent="0.3">
      <c r="B16" s="42" t="str">
        <f>'Angazirana aFRR energija'!B16</f>
        <v>13.01.2022</v>
      </c>
      <c r="C16" s="76">
        <f t="shared" si="0"/>
        <v>330</v>
      </c>
      <c r="D16" s="77"/>
      <c r="E16" s="39">
        <v>6</v>
      </c>
      <c r="F16" s="40">
        <v>0</v>
      </c>
      <c r="G16" s="40">
        <v>4</v>
      </c>
      <c r="H16" s="40">
        <v>10</v>
      </c>
      <c r="I16" s="40">
        <v>14</v>
      </c>
      <c r="J16" s="40">
        <v>10</v>
      </c>
      <c r="K16" s="40">
        <v>12</v>
      </c>
      <c r="L16" s="40">
        <v>19</v>
      </c>
      <c r="M16" s="40">
        <v>10</v>
      </c>
      <c r="N16" s="40">
        <v>16</v>
      </c>
      <c r="O16" s="40">
        <v>20</v>
      </c>
      <c r="P16" s="40">
        <v>19</v>
      </c>
      <c r="Q16" s="40">
        <v>45</v>
      </c>
      <c r="R16" s="40">
        <v>19</v>
      </c>
      <c r="S16" s="40">
        <v>4</v>
      </c>
      <c r="T16" s="40">
        <v>0</v>
      </c>
      <c r="U16" s="40">
        <v>1</v>
      </c>
      <c r="V16" s="40">
        <v>21</v>
      </c>
      <c r="W16" s="40">
        <v>38</v>
      </c>
      <c r="X16" s="40">
        <v>22</v>
      </c>
      <c r="Y16" s="40">
        <v>10</v>
      </c>
      <c r="Z16" s="40">
        <v>10</v>
      </c>
      <c r="AA16" s="40">
        <v>10</v>
      </c>
      <c r="AB16" s="41">
        <v>10</v>
      </c>
    </row>
    <row r="17" spans="2:28" ht="17.25" thickTop="1" thickBot="1" x14ac:dyDescent="0.3">
      <c r="B17" s="42" t="str">
        <f>'Angazirana aFRR energija'!B17</f>
        <v>14.01.2022</v>
      </c>
      <c r="C17" s="76">
        <f t="shared" si="0"/>
        <v>357</v>
      </c>
      <c r="D17" s="77"/>
      <c r="E17" s="39">
        <v>20</v>
      </c>
      <c r="F17" s="40">
        <v>10</v>
      </c>
      <c r="G17" s="40">
        <v>10</v>
      </c>
      <c r="H17" s="40">
        <v>10</v>
      </c>
      <c r="I17" s="40">
        <v>17</v>
      </c>
      <c r="J17" s="40">
        <v>10</v>
      </c>
      <c r="K17" s="40">
        <v>10</v>
      </c>
      <c r="L17" s="40">
        <v>10</v>
      </c>
      <c r="M17" s="40">
        <v>10</v>
      </c>
      <c r="N17" s="40">
        <v>10</v>
      </c>
      <c r="O17" s="40">
        <v>15</v>
      </c>
      <c r="P17" s="40">
        <v>35</v>
      </c>
      <c r="Q17" s="40">
        <v>30</v>
      </c>
      <c r="R17" s="40">
        <v>10</v>
      </c>
      <c r="S17" s="40">
        <v>20</v>
      </c>
      <c r="T17" s="40">
        <v>10</v>
      </c>
      <c r="U17" s="40">
        <v>10</v>
      </c>
      <c r="V17" s="40">
        <v>10</v>
      </c>
      <c r="W17" s="40">
        <v>25</v>
      </c>
      <c r="X17" s="40">
        <v>25</v>
      </c>
      <c r="Y17" s="40">
        <v>10</v>
      </c>
      <c r="Z17" s="40">
        <v>10</v>
      </c>
      <c r="AA17" s="40">
        <v>20</v>
      </c>
      <c r="AB17" s="41">
        <v>10</v>
      </c>
    </row>
    <row r="18" spans="2:28" ht="17.25" thickTop="1" thickBot="1" x14ac:dyDescent="0.3">
      <c r="B18" s="42" t="str">
        <f>'Angazirana aFRR energija'!B18</f>
        <v>15.01.2022</v>
      </c>
      <c r="C18" s="76">
        <f t="shared" si="0"/>
        <v>105</v>
      </c>
      <c r="D18" s="77"/>
      <c r="E18" s="39">
        <v>3</v>
      </c>
      <c r="F18" s="40">
        <v>10</v>
      </c>
      <c r="G18" s="40">
        <v>10</v>
      </c>
      <c r="H18" s="40">
        <v>10</v>
      </c>
      <c r="I18" s="40">
        <v>15</v>
      </c>
      <c r="J18" s="40">
        <v>57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16.01.2022</v>
      </c>
      <c r="C19" s="76">
        <f t="shared" si="0"/>
        <v>88</v>
      </c>
      <c r="D19" s="77"/>
      <c r="E19" s="39">
        <v>0</v>
      </c>
      <c r="F19" s="40">
        <v>10</v>
      </c>
      <c r="G19" s="40">
        <v>10</v>
      </c>
      <c r="H19" s="40">
        <v>10</v>
      </c>
      <c r="I19" s="40">
        <v>10</v>
      </c>
      <c r="J19" s="40">
        <v>23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6</v>
      </c>
      <c r="AB19" s="41">
        <v>19</v>
      </c>
    </row>
    <row r="20" spans="2:28" ht="17.25" thickTop="1" thickBot="1" x14ac:dyDescent="0.3">
      <c r="B20" s="42" t="str">
        <f>'Angazirana aFRR energija'!B20</f>
        <v>17.01.2022</v>
      </c>
      <c r="C20" s="76">
        <f t="shared" si="0"/>
        <v>229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8</v>
      </c>
      <c r="J20" s="40">
        <v>49</v>
      </c>
      <c r="K20" s="40">
        <v>2</v>
      </c>
      <c r="L20" s="40">
        <v>10</v>
      </c>
      <c r="M20" s="40">
        <v>10</v>
      </c>
      <c r="N20" s="40">
        <v>10</v>
      </c>
      <c r="O20" s="40">
        <v>10</v>
      </c>
      <c r="P20" s="40">
        <v>10</v>
      </c>
      <c r="Q20" s="40">
        <v>10</v>
      </c>
      <c r="R20" s="40">
        <v>10</v>
      </c>
      <c r="S20" s="40">
        <v>10</v>
      </c>
      <c r="T20" s="40">
        <v>10</v>
      </c>
      <c r="U20" s="40">
        <v>10</v>
      </c>
      <c r="V20" s="40">
        <v>10</v>
      </c>
      <c r="W20" s="40">
        <v>10</v>
      </c>
      <c r="X20" s="40">
        <v>10</v>
      </c>
      <c r="Y20" s="40">
        <v>10</v>
      </c>
      <c r="Z20" s="40">
        <v>10</v>
      </c>
      <c r="AA20" s="40">
        <v>10</v>
      </c>
      <c r="AB20" s="41">
        <v>10</v>
      </c>
    </row>
    <row r="21" spans="2:28" ht="17.25" thickTop="1" thickBot="1" x14ac:dyDescent="0.3">
      <c r="B21" s="42" t="str">
        <f>'Angazirana aFRR energija'!B21</f>
        <v>18.01.2022</v>
      </c>
      <c r="C21" s="76">
        <f t="shared" si="0"/>
        <v>359</v>
      </c>
      <c r="D21" s="77"/>
      <c r="E21" s="39">
        <v>23</v>
      </c>
      <c r="F21" s="40">
        <v>10</v>
      </c>
      <c r="G21" s="40">
        <v>10</v>
      </c>
      <c r="H21" s="40">
        <v>19</v>
      </c>
      <c r="I21" s="40">
        <v>10</v>
      </c>
      <c r="J21" s="40">
        <v>61</v>
      </c>
      <c r="K21" s="40">
        <v>10</v>
      </c>
      <c r="L21" s="40">
        <v>10</v>
      </c>
      <c r="M21" s="40">
        <v>15</v>
      </c>
      <c r="N21" s="40">
        <v>10</v>
      </c>
      <c r="O21" s="40">
        <v>3</v>
      </c>
      <c r="P21" s="40">
        <v>23</v>
      </c>
      <c r="Q21" s="40">
        <v>27</v>
      </c>
      <c r="R21" s="40">
        <v>15</v>
      </c>
      <c r="S21" s="40">
        <v>10</v>
      </c>
      <c r="T21" s="40">
        <v>15</v>
      </c>
      <c r="U21" s="40">
        <v>20</v>
      </c>
      <c r="V21" s="40">
        <v>10</v>
      </c>
      <c r="W21" s="40">
        <v>18</v>
      </c>
      <c r="X21" s="40">
        <v>14</v>
      </c>
      <c r="Y21" s="40">
        <v>10</v>
      </c>
      <c r="Z21" s="40">
        <v>0</v>
      </c>
      <c r="AA21" s="40">
        <v>6</v>
      </c>
      <c r="AB21" s="41">
        <v>10</v>
      </c>
    </row>
    <row r="22" spans="2:28" ht="17.25" thickTop="1" thickBot="1" x14ac:dyDescent="0.3">
      <c r="B22" s="42" t="str">
        <f>'Angazirana aFRR energija'!B22</f>
        <v>19.01.2022</v>
      </c>
      <c r="C22" s="76">
        <f t="shared" si="0"/>
        <v>169</v>
      </c>
      <c r="D22" s="77"/>
      <c r="E22" s="39">
        <v>0</v>
      </c>
      <c r="F22" s="40">
        <v>10</v>
      </c>
      <c r="G22" s="40">
        <v>0</v>
      </c>
      <c r="H22" s="40">
        <v>0</v>
      </c>
      <c r="I22" s="40">
        <v>10</v>
      </c>
      <c r="J22" s="40">
        <v>20</v>
      </c>
      <c r="K22" s="40">
        <v>12</v>
      </c>
      <c r="L22" s="40">
        <v>12</v>
      </c>
      <c r="M22" s="40">
        <v>17</v>
      </c>
      <c r="N22" s="40">
        <v>21</v>
      </c>
      <c r="O22" s="40">
        <v>19</v>
      </c>
      <c r="P22" s="40">
        <v>18</v>
      </c>
      <c r="Q22" s="40">
        <v>30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20.01.2022</v>
      </c>
      <c r="C23" s="76">
        <f t="shared" si="0"/>
        <v>91</v>
      </c>
      <c r="D23" s="77"/>
      <c r="E23" s="39">
        <v>0</v>
      </c>
      <c r="F23" s="40">
        <v>8</v>
      </c>
      <c r="G23" s="40">
        <v>10</v>
      </c>
      <c r="H23" s="40">
        <v>10</v>
      </c>
      <c r="I23" s="40">
        <v>10</v>
      </c>
      <c r="J23" s="40">
        <v>27</v>
      </c>
      <c r="K23" s="40">
        <v>0</v>
      </c>
      <c r="L23" s="40">
        <v>0</v>
      </c>
      <c r="M23" s="40">
        <v>0</v>
      </c>
      <c r="N23" s="40">
        <v>6</v>
      </c>
      <c r="O23" s="40">
        <v>10</v>
      </c>
      <c r="P23" s="40">
        <v>10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21.01.2022</v>
      </c>
      <c r="C24" s="76">
        <f t="shared" si="0"/>
        <v>545</v>
      </c>
      <c r="D24" s="77"/>
      <c r="E24" s="39">
        <v>0</v>
      </c>
      <c r="F24" s="40">
        <v>10</v>
      </c>
      <c r="G24" s="40">
        <v>15</v>
      </c>
      <c r="H24" s="40">
        <v>15</v>
      </c>
      <c r="I24" s="40">
        <v>10</v>
      </c>
      <c r="J24" s="40">
        <v>30</v>
      </c>
      <c r="K24" s="40">
        <v>13</v>
      </c>
      <c r="L24" s="40">
        <v>15</v>
      </c>
      <c r="M24" s="40">
        <v>20</v>
      </c>
      <c r="N24" s="40">
        <v>10</v>
      </c>
      <c r="O24" s="40">
        <v>36</v>
      </c>
      <c r="P24" s="40">
        <v>47</v>
      </c>
      <c r="Q24" s="40">
        <v>60</v>
      </c>
      <c r="R24" s="40">
        <v>60</v>
      </c>
      <c r="S24" s="40">
        <v>36</v>
      </c>
      <c r="T24" s="40">
        <v>10</v>
      </c>
      <c r="U24" s="40">
        <v>29</v>
      </c>
      <c r="V24" s="40">
        <v>20</v>
      </c>
      <c r="W24" s="40">
        <v>24</v>
      </c>
      <c r="X24" s="40">
        <v>10</v>
      </c>
      <c r="Y24" s="40">
        <v>20</v>
      </c>
      <c r="Z24" s="40">
        <v>15</v>
      </c>
      <c r="AA24" s="40">
        <v>20</v>
      </c>
      <c r="AB24" s="41">
        <v>20</v>
      </c>
    </row>
    <row r="25" spans="2:28" ht="17.25" thickTop="1" thickBot="1" x14ac:dyDescent="0.3">
      <c r="B25" s="42" t="str">
        <f>'Angazirana aFRR energija'!B25</f>
        <v>22.01.2022</v>
      </c>
      <c r="C25" s="76">
        <f t="shared" si="0"/>
        <v>80</v>
      </c>
      <c r="D25" s="77"/>
      <c r="E25" s="39">
        <v>13</v>
      </c>
      <c r="F25" s="40">
        <v>0</v>
      </c>
      <c r="G25" s="40">
        <v>7</v>
      </c>
      <c r="H25" s="40">
        <v>10</v>
      </c>
      <c r="I25" s="40">
        <v>10</v>
      </c>
      <c r="J25" s="40">
        <v>0</v>
      </c>
      <c r="K25" s="40">
        <v>21</v>
      </c>
      <c r="L25" s="40">
        <v>2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17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23.01.2022</v>
      </c>
      <c r="C26" s="76">
        <f t="shared" si="0"/>
        <v>307</v>
      </c>
      <c r="D26" s="77"/>
      <c r="E26" s="39">
        <v>6</v>
      </c>
      <c r="F26" s="40">
        <v>10</v>
      </c>
      <c r="G26" s="40">
        <v>20</v>
      </c>
      <c r="H26" s="40">
        <v>20</v>
      </c>
      <c r="I26" s="40">
        <v>20</v>
      </c>
      <c r="J26" s="40">
        <v>18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11</v>
      </c>
      <c r="R26" s="40">
        <v>10</v>
      </c>
      <c r="S26" s="40">
        <v>10</v>
      </c>
      <c r="T26" s="40">
        <v>10</v>
      </c>
      <c r="U26" s="40">
        <v>25</v>
      </c>
      <c r="V26" s="40">
        <v>20</v>
      </c>
      <c r="W26" s="40">
        <v>25</v>
      </c>
      <c r="X26" s="40">
        <v>20</v>
      </c>
      <c r="Y26" s="40">
        <v>17</v>
      </c>
      <c r="Z26" s="40">
        <v>22</v>
      </c>
      <c r="AA26" s="40">
        <v>28</v>
      </c>
      <c r="AB26" s="41">
        <v>15</v>
      </c>
    </row>
    <row r="27" spans="2:28" ht="17.25" thickTop="1" thickBot="1" x14ac:dyDescent="0.3">
      <c r="B27" s="42" t="str">
        <f>'Angazirana aFRR energija'!B27</f>
        <v>24.01.2022</v>
      </c>
      <c r="C27" s="76">
        <f t="shared" si="0"/>
        <v>390</v>
      </c>
      <c r="D27" s="77"/>
      <c r="E27" s="39">
        <v>19</v>
      </c>
      <c r="F27" s="40">
        <v>10</v>
      </c>
      <c r="G27" s="40">
        <v>20</v>
      </c>
      <c r="H27" s="40">
        <v>18</v>
      </c>
      <c r="I27" s="40">
        <v>15</v>
      </c>
      <c r="J27" s="40">
        <v>10</v>
      </c>
      <c r="K27" s="40">
        <v>10</v>
      </c>
      <c r="L27" s="40">
        <v>10</v>
      </c>
      <c r="M27" s="40">
        <v>10</v>
      </c>
      <c r="N27" s="40">
        <v>13</v>
      </c>
      <c r="O27" s="40">
        <v>10</v>
      </c>
      <c r="P27" s="40">
        <v>20</v>
      </c>
      <c r="Q27" s="40">
        <v>20</v>
      </c>
      <c r="R27" s="40">
        <v>20</v>
      </c>
      <c r="S27" s="40">
        <v>12</v>
      </c>
      <c r="T27" s="40">
        <v>33</v>
      </c>
      <c r="U27" s="40">
        <v>45</v>
      </c>
      <c r="V27" s="40">
        <v>20</v>
      </c>
      <c r="W27" s="40">
        <v>35</v>
      </c>
      <c r="X27" s="40">
        <v>10</v>
      </c>
      <c r="Y27" s="40">
        <v>10</v>
      </c>
      <c r="Z27" s="40">
        <v>0</v>
      </c>
      <c r="AA27" s="40">
        <v>10</v>
      </c>
      <c r="AB27" s="41">
        <v>10</v>
      </c>
    </row>
    <row r="28" spans="2:28" ht="17.25" thickTop="1" thickBot="1" x14ac:dyDescent="0.3">
      <c r="B28" s="42" t="str">
        <f>'Angazirana aFRR energija'!B28</f>
        <v>25.01.2022</v>
      </c>
      <c r="C28" s="76">
        <f t="shared" si="0"/>
        <v>521</v>
      </c>
      <c r="D28" s="77"/>
      <c r="E28" s="39">
        <v>51</v>
      </c>
      <c r="F28" s="40">
        <v>0</v>
      </c>
      <c r="G28" s="40">
        <v>33</v>
      </c>
      <c r="H28" s="40">
        <v>21</v>
      </c>
      <c r="I28" s="40">
        <v>21</v>
      </c>
      <c r="J28" s="40">
        <v>13</v>
      </c>
      <c r="K28" s="40">
        <v>30</v>
      </c>
      <c r="L28" s="40">
        <v>36</v>
      </c>
      <c r="M28" s="40">
        <v>10</v>
      </c>
      <c r="N28" s="40">
        <v>25</v>
      </c>
      <c r="O28" s="40">
        <v>20</v>
      </c>
      <c r="P28" s="40">
        <v>18</v>
      </c>
      <c r="Q28" s="40">
        <v>31</v>
      </c>
      <c r="R28" s="40">
        <v>31</v>
      </c>
      <c r="S28" s="40">
        <v>10</v>
      </c>
      <c r="T28" s="40">
        <v>10</v>
      </c>
      <c r="U28" s="40">
        <v>15</v>
      </c>
      <c r="V28" s="40">
        <v>10</v>
      </c>
      <c r="W28" s="40">
        <v>20</v>
      </c>
      <c r="X28" s="40">
        <v>15</v>
      </c>
      <c r="Y28" s="40">
        <v>10</v>
      </c>
      <c r="Z28" s="40">
        <v>71</v>
      </c>
      <c r="AA28" s="40">
        <v>10</v>
      </c>
      <c r="AB28" s="41">
        <v>10</v>
      </c>
    </row>
    <row r="29" spans="2:28" ht="17.25" thickTop="1" thickBot="1" x14ac:dyDescent="0.3">
      <c r="B29" s="42" t="str">
        <f>'Angazirana aFRR energija'!B29</f>
        <v>26.01.2022</v>
      </c>
      <c r="C29" s="76">
        <f t="shared" si="0"/>
        <v>563</v>
      </c>
      <c r="D29" s="77"/>
      <c r="E29" s="39">
        <v>31</v>
      </c>
      <c r="F29" s="40">
        <v>10</v>
      </c>
      <c r="G29" s="40">
        <v>61</v>
      </c>
      <c r="H29" s="40">
        <v>61</v>
      </c>
      <c r="I29" s="40">
        <v>12</v>
      </c>
      <c r="J29" s="40">
        <v>48</v>
      </c>
      <c r="K29" s="40">
        <v>61</v>
      </c>
      <c r="L29" s="40">
        <v>61</v>
      </c>
      <c r="M29" s="40">
        <v>31</v>
      </c>
      <c r="N29" s="40">
        <v>10</v>
      </c>
      <c r="O29" s="40">
        <v>10</v>
      </c>
      <c r="P29" s="40">
        <v>10</v>
      </c>
      <c r="Q29" s="40">
        <v>20</v>
      </c>
      <c r="R29" s="40">
        <v>10</v>
      </c>
      <c r="S29" s="40">
        <v>10</v>
      </c>
      <c r="T29" s="40">
        <v>10</v>
      </c>
      <c r="U29" s="40">
        <v>10</v>
      </c>
      <c r="V29" s="40">
        <v>10</v>
      </c>
      <c r="W29" s="40">
        <v>10</v>
      </c>
      <c r="X29" s="40">
        <v>22</v>
      </c>
      <c r="Y29" s="40">
        <v>10</v>
      </c>
      <c r="Z29" s="40">
        <v>18</v>
      </c>
      <c r="AA29" s="40">
        <v>14</v>
      </c>
      <c r="AB29" s="41">
        <v>13</v>
      </c>
    </row>
    <row r="30" spans="2:28" ht="17.25" thickTop="1" thickBot="1" x14ac:dyDescent="0.3">
      <c r="B30" s="42" t="str">
        <f>'Angazirana aFRR energija'!B30</f>
        <v>27.01.2022</v>
      </c>
      <c r="C30" s="76">
        <f t="shared" si="0"/>
        <v>16</v>
      </c>
      <c r="D30" s="77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6</v>
      </c>
      <c r="AB30" s="41">
        <v>10</v>
      </c>
    </row>
    <row r="31" spans="2:28" ht="17.25" thickTop="1" thickBot="1" x14ac:dyDescent="0.3">
      <c r="B31" s="42" t="str">
        <f>'Angazirana aFRR energija'!B31</f>
        <v>28.01.2022</v>
      </c>
      <c r="C31" s="76">
        <f t="shared" si="0"/>
        <v>98</v>
      </c>
      <c r="D31" s="77"/>
      <c r="E31" s="39">
        <v>12</v>
      </c>
      <c r="F31" s="40">
        <v>10</v>
      </c>
      <c r="G31" s="40">
        <v>0</v>
      </c>
      <c r="H31" s="40">
        <v>0</v>
      </c>
      <c r="I31" s="40">
        <v>0</v>
      </c>
      <c r="J31" s="40">
        <v>0</v>
      </c>
      <c r="K31" s="40">
        <v>2</v>
      </c>
      <c r="L31" s="40">
        <v>31</v>
      </c>
      <c r="M31" s="40">
        <v>14</v>
      </c>
      <c r="N31" s="40">
        <v>19</v>
      </c>
      <c r="O31" s="40">
        <v>10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29.01.2022</v>
      </c>
      <c r="C32" s="76">
        <f t="shared" si="0"/>
        <v>10</v>
      </c>
      <c r="D32" s="77"/>
      <c r="E32" s="39">
        <v>0</v>
      </c>
      <c r="F32" s="40">
        <v>10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30.01.2022</v>
      </c>
      <c r="C33" s="76">
        <f t="shared" si="0"/>
        <v>49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6</v>
      </c>
      <c r="J33" s="40">
        <v>10</v>
      </c>
      <c r="K33" s="40">
        <v>11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2</v>
      </c>
      <c r="V33" s="40">
        <v>0</v>
      </c>
      <c r="W33" s="40">
        <v>10</v>
      </c>
      <c r="X33" s="40">
        <v>10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31.01.2022</v>
      </c>
      <c r="C34" s="78">
        <f>SUM(E34:AB34)</f>
        <v>343</v>
      </c>
      <c r="D34" s="79"/>
      <c r="E34" s="44">
        <v>10</v>
      </c>
      <c r="F34" s="45">
        <v>15</v>
      </c>
      <c r="G34" s="45">
        <v>10</v>
      </c>
      <c r="H34" s="45">
        <v>10</v>
      </c>
      <c r="I34" s="45">
        <v>10</v>
      </c>
      <c r="J34" s="45">
        <v>61</v>
      </c>
      <c r="K34" s="45">
        <v>13</v>
      </c>
      <c r="L34" s="45">
        <v>16</v>
      </c>
      <c r="M34" s="45">
        <v>10</v>
      </c>
      <c r="N34" s="45">
        <v>25</v>
      </c>
      <c r="O34" s="45">
        <v>13</v>
      </c>
      <c r="P34" s="45">
        <v>10</v>
      </c>
      <c r="Q34" s="45">
        <v>10</v>
      </c>
      <c r="R34" s="45">
        <v>10</v>
      </c>
      <c r="S34" s="45">
        <v>20</v>
      </c>
      <c r="T34" s="45">
        <v>10</v>
      </c>
      <c r="U34" s="45">
        <v>10</v>
      </c>
      <c r="V34" s="45">
        <v>10</v>
      </c>
      <c r="W34" s="45">
        <v>10</v>
      </c>
      <c r="X34" s="45">
        <v>10</v>
      </c>
      <c r="Y34" s="45">
        <v>15</v>
      </c>
      <c r="Z34" s="45">
        <v>10</v>
      </c>
      <c r="AA34" s="45">
        <v>10</v>
      </c>
      <c r="AB34" s="46">
        <v>15</v>
      </c>
    </row>
    <row r="35" spans="2:33" x14ac:dyDescent="0.25">
      <c r="C35" s="89">
        <f>SUM(C4:D34)</f>
        <v>6992</v>
      </c>
    </row>
    <row r="37" spans="2:33" s="61" customFormat="1" ht="25.5" customHeight="1" thickBot="1" x14ac:dyDescent="0.3">
      <c r="B37" s="80" t="s">
        <v>36</v>
      </c>
      <c r="C37" s="82" t="s">
        <v>37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35</v>
      </c>
    </row>
    <row r="38" spans="2:33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01.01.2022</v>
      </c>
      <c r="C39" s="76">
        <f>SUM(E39:AB39)</f>
        <v>-928</v>
      </c>
      <c r="D39" s="77"/>
      <c r="E39" s="39">
        <v>-50</v>
      </c>
      <c r="F39" s="40">
        <v>-50</v>
      </c>
      <c r="G39" s="40">
        <v>-50</v>
      </c>
      <c r="H39" s="40">
        <v>-32</v>
      </c>
      <c r="I39" s="40">
        <v>-20</v>
      </c>
      <c r="J39" s="40">
        <v>0</v>
      </c>
      <c r="K39" s="40">
        <v>-12</v>
      </c>
      <c r="L39" s="40">
        <v>0</v>
      </c>
      <c r="M39" s="40">
        <v>0</v>
      </c>
      <c r="N39" s="40">
        <v>-32</v>
      </c>
      <c r="O39" s="40">
        <v>-50</v>
      </c>
      <c r="P39" s="40">
        <v>-48</v>
      </c>
      <c r="Q39" s="40">
        <v>-50</v>
      </c>
      <c r="R39" s="40">
        <v>-50</v>
      </c>
      <c r="S39" s="40">
        <v>-50</v>
      </c>
      <c r="T39" s="40">
        <v>-50</v>
      </c>
      <c r="U39" s="40">
        <v>-50</v>
      </c>
      <c r="V39" s="40">
        <v>-50</v>
      </c>
      <c r="W39" s="40">
        <v>-40</v>
      </c>
      <c r="X39" s="40">
        <v>-44</v>
      </c>
      <c r="Y39" s="40">
        <v>-50</v>
      </c>
      <c r="Z39" s="40">
        <v>-50</v>
      </c>
      <c r="AA39" s="40">
        <v>-50</v>
      </c>
      <c r="AB39" s="41">
        <v>-50</v>
      </c>
    </row>
    <row r="40" spans="2:33" ht="17.25" thickTop="1" thickBot="1" x14ac:dyDescent="0.3">
      <c r="B40" s="42" t="str">
        <f t="shared" ref="B40:B69" si="1">B5</f>
        <v>02.01.2022</v>
      </c>
      <c r="C40" s="76">
        <f t="shared" ref="C40:C68" si="2">SUM(E40:AB40)</f>
        <v>-875</v>
      </c>
      <c r="D40" s="77"/>
      <c r="E40" s="39">
        <v>-50</v>
      </c>
      <c r="F40" s="40">
        <v>-50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-50</v>
      </c>
      <c r="N40" s="40">
        <v>-50</v>
      </c>
      <c r="O40" s="40">
        <v>-50</v>
      </c>
      <c r="P40" s="40">
        <v>-50</v>
      </c>
      <c r="Q40" s="40">
        <v>-50</v>
      </c>
      <c r="R40" s="40">
        <v>-50</v>
      </c>
      <c r="S40" s="40">
        <v>-50</v>
      </c>
      <c r="T40" s="40">
        <v>-50</v>
      </c>
      <c r="U40" s="40">
        <v>-50</v>
      </c>
      <c r="V40" s="40">
        <v>-50</v>
      </c>
      <c r="W40" s="40">
        <v>-50</v>
      </c>
      <c r="X40" s="40">
        <v>-50</v>
      </c>
      <c r="Y40" s="40">
        <v>-50</v>
      </c>
      <c r="Z40" s="40">
        <v>-50</v>
      </c>
      <c r="AA40" s="40">
        <v>-50</v>
      </c>
      <c r="AB40" s="41">
        <v>-25</v>
      </c>
    </row>
    <row r="41" spans="2:33" ht="17.25" thickTop="1" thickBot="1" x14ac:dyDescent="0.3">
      <c r="B41" s="42" t="str">
        <f t="shared" si="1"/>
        <v>03.01.2022</v>
      </c>
      <c r="C41" s="76">
        <f t="shared" si="2"/>
        <v>-598</v>
      </c>
      <c r="D41" s="77"/>
      <c r="E41" s="39">
        <v>-44</v>
      </c>
      <c r="F41" s="40">
        <v>-25</v>
      </c>
      <c r="G41" s="40">
        <v>-12</v>
      </c>
      <c r="H41" s="40">
        <v>0</v>
      </c>
      <c r="I41" s="40">
        <v>0</v>
      </c>
      <c r="J41" s="40">
        <v>0</v>
      </c>
      <c r="K41" s="40">
        <v>-15</v>
      </c>
      <c r="L41" s="40">
        <v>-23</v>
      </c>
      <c r="M41" s="40">
        <v>-36</v>
      </c>
      <c r="N41" s="40">
        <v>0</v>
      </c>
      <c r="O41" s="40">
        <v>-3</v>
      </c>
      <c r="P41" s="40">
        <v>-40</v>
      </c>
      <c r="Q41" s="40">
        <v>-40</v>
      </c>
      <c r="R41" s="40">
        <v>-50</v>
      </c>
      <c r="S41" s="40">
        <v>-50</v>
      </c>
      <c r="T41" s="40">
        <v>-50</v>
      </c>
      <c r="U41" s="40">
        <v>-50</v>
      </c>
      <c r="V41" s="40">
        <v>-50</v>
      </c>
      <c r="W41" s="40">
        <v>-26</v>
      </c>
      <c r="X41" s="40">
        <v>0</v>
      </c>
      <c r="Y41" s="40">
        <v>-28</v>
      </c>
      <c r="Z41" s="40">
        <v>-40</v>
      </c>
      <c r="AA41" s="40">
        <v>-16</v>
      </c>
      <c r="AB41" s="41">
        <v>0</v>
      </c>
    </row>
    <row r="42" spans="2:33" ht="17.25" thickTop="1" thickBot="1" x14ac:dyDescent="0.3">
      <c r="B42" s="42" t="str">
        <f t="shared" si="1"/>
        <v>04.01.2022</v>
      </c>
      <c r="C42" s="76">
        <f t="shared" si="2"/>
        <v>0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05.01.2022</v>
      </c>
      <c r="C43" s="76">
        <f t="shared" si="2"/>
        <v>0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06.01.2022</v>
      </c>
      <c r="C44" s="76">
        <f t="shared" si="2"/>
        <v>-196</v>
      </c>
      <c r="D44" s="77"/>
      <c r="E44" s="39">
        <v>0</v>
      </c>
      <c r="F44" s="40">
        <v>0</v>
      </c>
      <c r="G44" s="40">
        <v>-25</v>
      </c>
      <c r="H44" s="40">
        <v>-32</v>
      </c>
      <c r="I44" s="40">
        <v>-32</v>
      </c>
      <c r="J44" s="40">
        <v>-50</v>
      </c>
      <c r="K44" s="40">
        <v>-8</v>
      </c>
      <c r="L44" s="40">
        <v>-14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-16</v>
      </c>
      <c r="AA44" s="40">
        <v>-19</v>
      </c>
      <c r="AB44" s="41">
        <v>0</v>
      </c>
    </row>
    <row r="45" spans="2:33" ht="16.5" customHeight="1" thickTop="1" thickBot="1" x14ac:dyDescent="0.3">
      <c r="B45" s="42" t="str">
        <f t="shared" si="1"/>
        <v>07.01.2022</v>
      </c>
      <c r="C45" s="76">
        <f t="shared" si="2"/>
        <v>-403</v>
      </c>
      <c r="D45" s="77"/>
      <c r="E45" s="39">
        <v>-31</v>
      </c>
      <c r="F45" s="40">
        <v>-48</v>
      </c>
      <c r="G45" s="40">
        <v>-50</v>
      </c>
      <c r="H45" s="40">
        <v>-36</v>
      </c>
      <c r="I45" s="40">
        <v>-39</v>
      </c>
      <c r="J45" s="40">
        <v>-43</v>
      </c>
      <c r="K45" s="40">
        <v>0</v>
      </c>
      <c r="L45" s="40">
        <v>-35</v>
      </c>
      <c r="M45" s="40">
        <v>-13</v>
      </c>
      <c r="N45" s="40">
        <v>-43</v>
      </c>
      <c r="O45" s="40">
        <v>-50</v>
      </c>
      <c r="P45" s="40">
        <v>-15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08.01.2022</v>
      </c>
      <c r="C46" s="76">
        <f t="shared" si="2"/>
        <v>-258</v>
      </c>
      <c r="D46" s="77"/>
      <c r="E46" s="39">
        <v>0</v>
      </c>
      <c r="F46" s="40">
        <v>-6</v>
      </c>
      <c r="G46" s="40">
        <v>-39</v>
      </c>
      <c r="H46" s="40">
        <v>-31</v>
      </c>
      <c r="I46" s="40">
        <v>-42</v>
      </c>
      <c r="J46" s="40">
        <v>-46</v>
      </c>
      <c r="K46" s="40">
        <v>-36</v>
      </c>
      <c r="L46" s="40">
        <v>-28</v>
      </c>
      <c r="M46" s="40">
        <v>-30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09.01.2022</v>
      </c>
      <c r="C47" s="76">
        <f t="shared" si="2"/>
        <v>-304</v>
      </c>
      <c r="D47" s="77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-28</v>
      </c>
      <c r="L47" s="40">
        <v>0</v>
      </c>
      <c r="M47" s="40">
        <v>0</v>
      </c>
      <c r="N47" s="40">
        <v>-40</v>
      </c>
      <c r="O47" s="40">
        <v>-50</v>
      </c>
      <c r="P47" s="40">
        <v>-48</v>
      </c>
      <c r="Q47" s="40">
        <v>-16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-24</v>
      </c>
      <c r="Z47" s="40">
        <v>-40</v>
      </c>
      <c r="AA47" s="40">
        <v>-35</v>
      </c>
      <c r="AB47" s="41">
        <v>-23</v>
      </c>
    </row>
    <row r="48" spans="2:33" ht="17.25" thickTop="1" thickBot="1" x14ac:dyDescent="0.3">
      <c r="B48" s="42" t="str">
        <f t="shared" si="1"/>
        <v>10.01.2022</v>
      </c>
      <c r="C48" s="76">
        <f t="shared" si="2"/>
        <v>-93</v>
      </c>
      <c r="D48" s="77"/>
      <c r="E48" s="39">
        <v>-41</v>
      </c>
      <c r="F48" s="40">
        <v>-32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-20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11.01.2022</v>
      </c>
      <c r="C49" s="76">
        <f t="shared" si="2"/>
        <v>-43</v>
      </c>
      <c r="D49" s="77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-43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12.01.2022</v>
      </c>
      <c r="C50" s="76">
        <f t="shared" si="2"/>
        <v>-248</v>
      </c>
      <c r="D50" s="77"/>
      <c r="E50" s="39">
        <v>0</v>
      </c>
      <c r="F50" s="40">
        <v>0</v>
      </c>
      <c r="G50" s="40">
        <v>-27</v>
      </c>
      <c r="H50" s="40">
        <v>-2</v>
      </c>
      <c r="I50" s="40">
        <v>-37</v>
      </c>
      <c r="J50" s="40">
        <v>-22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-38</v>
      </c>
      <c r="T50" s="40">
        <v>-50</v>
      </c>
      <c r="U50" s="40">
        <v>-50</v>
      </c>
      <c r="V50" s="40">
        <v>-22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13.01.2022</v>
      </c>
      <c r="C51" s="76">
        <f t="shared" si="2"/>
        <v>-72</v>
      </c>
      <c r="D51" s="77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-21</v>
      </c>
      <c r="T51" s="40">
        <v>-50</v>
      </c>
      <c r="U51" s="40">
        <v>-1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14.01.2022</v>
      </c>
      <c r="C52" s="76">
        <f t="shared" si="2"/>
        <v>0</v>
      </c>
      <c r="D52" s="77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15.01.2022</v>
      </c>
      <c r="C53" s="76">
        <f t="shared" si="2"/>
        <v>-696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-8</v>
      </c>
      <c r="L53" s="40">
        <v>-10</v>
      </c>
      <c r="M53" s="40">
        <v>-10</v>
      </c>
      <c r="N53" s="40">
        <v>-30</v>
      </c>
      <c r="O53" s="40">
        <v>-50</v>
      </c>
      <c r="P53" s="40">
        <v>-50</v>
      </c>
      <c r="Q53" s="40">
        <v>-50</v>
      </c>
      <c r="R53" s="40">
        <v>-50</v>
      </c>
      <c r="S53" s="40">
        <v>-50</v>
      </c>
      <c r="T53" s="40">
        <v>-50</v>
      </c>
      <c r="U53" s="40">
        <v>-50</v>
      </c>
      <c r="V53" s="40">
        <v>-20</v>
      </c>
      <c r="W53" s="40">
        <v>-20</v>
      </c>
      <c r="X53" s="40">
        <v>-50</v>
      </c>
      <c r="Y53" s="40">
        <v>-50</v>
      </c>
      <c r="Z53" s="40">
        <v>-50</v>
      </c>
      <c r="AA53" s="40">
        <v>-50</v>
      </c>
      <c r="AB53" s="41">
        <v>-48</v>
      </c>
    </row>
    <row r="54" spans="2:28" ht="17.25" thickTop="1" thickBot="1" x14ac:dyDescent="0.3">
      <c r="B54" s="42" t="str">
        <f t="shared" si="1"/>
        <v>16.01.2022</v>
      </c>
      <c r="C54" s="76">
        <f t="shared" si="2"/>
        <v>-608</v>
      </c>
      <c r="D54" s="77"/>
      <c r="E54" s="39">
        <v>-50</v>
      </c>
      <c r="F54" s="40">
        <v>0</v>
      </c>
      <c r="G54" s="40">
        <v>0</v>
      </c>
      <c r="H54" s="40">
        <v>0</v>
      </c>
      <c r="I54" s="40">
        <v>0</v>
      </c>
      <c r="J54" s="40">
        <v>-2</v>
      </c>
      <c r="K54" s="40">
        <v>-10</v>
      </c>
      <c r="L54" s="40">
        <v>-10</v>
      </c>
      <c r="M54" s="40">
        <v>-42</v>
      </c>
      <c r="N54" s="40">
        <v>-50</v>
      </c>
      <c r="O54" s="40">
        <v>-50</v>
      </c>
      <c r="P54" s="40">
        <v>-50</v>
      </c>
      <c r="Q54" s="40">
        <v>-50</v>
      </c>
      <c r="R54" s="40">
        <v>-50</v>
      </c>
      <c r="S54" s="40">
        <v>-50</v>
      </c>
      <c r="T54" s="40">
        <v>-50</v>
      </c>
      <c r="U54" s="40">
        <v>-50</v>
      </c>
      <c r="V54" s="40">
        <v>-50</v>
      </c>
      <c r="W54" s="40">
        <v>-20</v>
      </c>
      <c r="X54" s="40">
        <v>-24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17.01.2022</v>
      </c>
      <c r="C55" s="76">
        <f t="shared" si="2"/>
        <v>-25</v>
      </c>
      <c r="D55" s="77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-25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18.01.2022</v>
      </c>
      <c r="C56" s="76">
        <f t="shared" si="2"/>
        <v>-8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-8</v>
      </c>
      <c r="AB56" s="41">
        <v>0</v>
      </c>
    </row>
    <row r="57" spans="2:28" ht="17.25" thickTop="1" thickBot="1" x14ac:dyDescent="0.3">
      <c r="B57" s="42" t="str">
        <f t="shared" si="1"/>
        <v>19.01.2022</v>
      </c>
      <c r="C57" s="76">
        <f t="shared" si="2"/>
        <v>-174</v>
      </c>
      <c r="D57" s="77"/>
      <c r="E57" s="39">
        <v>-25</v>
      </c>
      <c r="F57" s="40">
        <v>0</v>
      </c>
      <c r="G57" s="40">
        <v>0</v>
      </c>
      <c r="H57" s="40">
        <v>-6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-19</v>
      </c>
      <c r="S57" s="40">
        <v>-50</v>
      </c>
      <c r="T57" s="40">
        <v>-33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-16</v>
      </c>
      <c r="AA57" s="40">
        <v>-25</v>
      </c>
      <c r="AB57" s="41">
        <v>0</v>
      </c>
    </row>
    <row r="58" spans="2:28" ht="17.25" thickTop="1" thickBot="1" x14ac:dyDescent="0.3">
      <c r="B58" s="42" t="str">
        <f t="shared" si="1"/>
        <v>20.01.2022</v>
      </c>
      <c r="C58" s="76">
        <f t="shared" si="2"/>
        <v>-156</v>
      </c>
      <c r="D58" s="77"/>
      <c r="E58" s="39">
        <v>-32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-14</v>
      </c>
      <c r="T58" s="40">
        <v>-50</v>
      </c>
      <c r="U58" s="40">
        <v>-42</v>
      </c>
      <c r="V58" s="40">
        <v>0</v>
      </c>
      <c r="W58" s="40">
        <v>0</v>
      </c>
      <c r="X58" s="40">
        <v>0</v>
      </c>
      <c r="Y58" s="40">
        <v>0</v>
      </c>
      <c r="Z58" s="40">
        <v>-18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21.01.2022</v>
      </c>
      <c r="C59" s="76">
        <f t="shared" si="2"/>
        <v>0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22.01.2022</v>
      </c>
      <c r="C60" s="76">
        <f t="shared" si="2"/>
        <v>0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23.01.2022</v>
      </c>
      <c r="C61" s="76">
        <f t="shared" si="2"/>
        <v>-53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-10</v>
      </c>
      <c r="L61" s="40">
        <v>0</v>
      </c>
      <c r="M61" s="40">
        <v>-15</v>
      </c>
      <c r="N61" s="40">
        <v>-28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24.01.2022</v>
      </c>
      <c r="C62" s="76">
        <f t="shared" si="2"/>
        <v>0</v>
      </c>
      <c r="D62" s="77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25.01.2022</v>
      </c>
      <c r="C63" s="76">
        <f t="shared" si="2"/>
        <v>0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26.01.2022</v>
      </c>
      <c r="C64" s="76">
        <f t="shared" si="2"/>
        <v>0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27.01.2022</v>
      </c>
      <c r="C65" s="76">
        <f t="shared" si="2"/>
        <v>-304</v>
      </c>
      <c r="D65" s="77"/>
      <c r="E65" s="39">
        <v>0</v>
      </c>
      <c r="F65" s="40">
        <v>-3</v>
      </c>
      <c r="G65" s="40">
        <v>0</v>
      </c>
      <c r="H65" s="40">
        <v>-5</v>
      </c>
      <c r="I65" s="40">
        <v>-15</v>
      </c>
      <c r="J65" s="40">
        <v>-15</v>
      </c>
      <c r="K65" s="40">
        <v>-21</v>
      </c>
      <c r="L65" s="40">
        <v>-21</v>
      </c>
      <c r="M65" s="40">
        <v>-13</v>
      </c>
      <c r="N65" s="40">
        <v>0</v>
      </c>
      <c r="O65" s="40">
        <v>0</v>
      </c>
      <c r="P65" s="40">
        <v>0</v>
      </c>
      <c r="Q65" s="40">
        <v>0</v>
      </c>
      <c r="R65" s="40">
        <v>-39</v>
      </c>
      <c r="S65" s="40">
        <v>-50</v>
      </c>
      <c r="T65" s="40">
        <v>-50</v>
      </c>
      <c r="U65" s="40">
        <v>0</v>
      </c>
      <c r="V65" s="40">
        <v>0</v>
      </c>
      <c r="W65" s="40">
        <v>-8</v>
      </c>
      <c r="X65" s="40">
        <v>-28</v>
      </c>
      <c r="Y65" s="40">
        <v>-26</v>
      </c>
      <c r="Z65" s="40">
        <v>0</v>
      </c>
      <c r="AA65" s="40">
        <v>-10</v>
      </c>
      <c r="AB65" s="41">
        <v>0</v>
      </c>
    </row>
    <row r="66" spans="2:28" ht="17.25" thickTop="1" thickBot="1" x14ac:dyDescent="0.3">
      <c r="B66" s="42" t="str">
        <f t="shared" si="1"/>
        <v>28.01.2022</v>
      </c>
      <c r="C66" s="76">
        <f t="shared" si="2"/>
        <v>-441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-37</v>
      </c>
      <c r="R66" s="40">
        <v>-50</v>
      </c>
      <c r="S66" s="40">
        <v>-50</v>
      </c>
      <c r="T66" s="40">
        <v>-50</v>
      </c>
      <c r="U66" s="40">
        <v>-30</v>
      </c>
      <c r="V66" s="40">
        <v>-40</v>
      </c>
      <c r="W66" s="40">
        <v>-35</v>
      </c>
      <c r="X66" s="40">
        <v>-47</v>
      </c>
      <c r="Y66" s="40">
        <v>-45</v>
      </c>
      <c r="Z66" s="40">
        <v>-42</v>
      </c>
      <c r="AA66" s="40">
        <v>-13</v>
      </c>
      <c r="AB66" s="41">
        <v>-2</v>
      </c>
    </row>
    <row r="67" spans="2:28" ht="17.25" thickTop="1" thickBot="1" x14ac:dyDescent="0.3">
      <c r="B67" s="42" t="str">
        <f t="shared" si="1"/>
        <v>29.01.2022</v>
      </c>
      <c r="C67" s="76">
        <f t="shared" si="2"/>
        <v>-870</v>
      </c>
      <c r="D67" s="77"/>
      <c r="E67" s="39">
        <v>-48</v>
      </c>
      <c r="F67" s="40">
        <v>0</v>
      </c>
      <c r="G67" s="40">
        <v>-35</v>
      </c>
      <c r="H67" s="40">
        <v>-15</v>
      </c>
      <c r="I67" s="40">
        <v>-21</v>
      </c>
      <c r="J67" s="40">
        <v>0</v>
      </c>
      <c r="K67" s="40">
        <v>0</v>
      </c>
      <c r="L67" s="40">
        <v>-1</v>
      </c>
      <c r="M67" s="40">
        <v>0</v>
      </c>
      <c r="N67" s="40">
        <v>-50</v>
      </c>
      <c r="O67" s="40">
        <v>-50</v>
      </c>
      <c r="P67" s="40">
        <v>-50</v>
      </c>
      <c r="Q67" s="40">
        <v>-50</v>
      </c>
      <c r="R67" s="40">
        <v>-50</v>
      </c>
      <c r="S67" s="40">
        <v>-50</v>
      </c>
      <c r="T67" s="40">
        <v>-50</v>
      </c>
      <c r="U67" s="40">
        <v>-50</v>
      </c>
      <c r="V67" s="40">
        <v>-50</v>
      </c>
      <c r="W67" s="40">
        <v>-50</v>
      </c>
      <c r="X67" s="40">
        <v>-50</v>
      </c>
      <c r="Y67" s="40">
        <v>-50</v>
      </c>
      <c r="Z67" s="40">
        <v>-50</v>
      </c>
      <c r="AA67" s="40">
        <v>-50</v>
      </c>
      <c r="AB67" s="41">
        <v>-50</v>
      </c>
    </row>
    <row r="68" spans="2:28" ht="17.25" thickTop="1" thickBot="1" x14ac:dyDescent="0.3">
      <c r="B68" s="42" t="str">
        <f t="shared" si="1"/>
        <v>30.01.2022</v>
      </c>
      <c r="C68" s="76">
        <f t="shared" si="2"/>
        <v>-48</v>
      </c>
      <c r="D68" s="77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-5</v>
      </c>
      <c r="AA68" s="40">
        <v>-43</v>
      </c>
      <c r="AB68" s="41">
        <v>0</v>
      </c>
    </row>
    <row r="69" spans="2:28" ht="16.5" thickTop="1" x14ac:dyDescent="0.25">
      <c r="B69" s="43" t="str">
        <f t="shared" si="1"/>
        <v>31.01.2022</v>
      </c>
      <c r="C69" s="78">
        <f>SUM(E69:AB69)</f>
        <v>0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0" spans="2:28" x14ac:dyDescent="0.25">
      <c r="C70" s="89">
        <f>SUM(C39:D69)</f>
        <v>-7401</v>
      </c>
    </row>
    <row r="72" spans="2:28" ht="29.25" customHeight="1" thickBot="1" x14ac:dyDescent="0.3">
      <c r="B72" s="80" t="s">
        <v>36</v>
      </c>
      <c r="C72" s="82" t="s">
        <v>37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01.01.2022</v>
      </c>
      <c r="C74" s="48">
        <f>SUMIF(E74:AB74,"&gt;0")</f>
        <v>0</v>
      </c>
      <c r="D74" s="49">
        <f>SUMIF(E74:AB74,"&lt;0")</f>
        <v>-928</v>
      </c>
      <c r="E74" s="50">
        <f>E4+E39</f>
        <v>-50</v>
      </c>
      <c r="F74" s="51">
        <f t="shared" ref="F74:AB74" si="3">F4+F39</f>
        <v>-50</v>
      </c>
      <c r="G74" s="51">
        <f t="shared" si="3"/>
        <v>-50</v>
      </c>
      <c r="H74" s="51">
        <f t="shared" si="3"/>
        <v>-32</v>
      </c>
      <c r="I74" s="51">
        <f t="shared" si="3"/>
        <v>-20</v>
      </c>
      <c r="J74" s="51">
        <f t="shared" si="3"/>
        <v>0</v>
      </c>
      <c r="K74" s="51">
        <f t="shared" si="3"/>
        <v>-12</v>
      </c>
      <c r="L74" s="51">
        <f t="shared" si="3"/>
        <v>0</v>
      </c>
      <c r="M74" s="51">
        <f t="shared" si="3"/>
        <v>0</v>
      </c>
      <c r="N74" s="51">
        <f t="shared" si="3"/>
        <v>-32</v>
      </c>
      <c r="O74" s="51">
        <f t="shared" si="3"/>
        <v>-50</v>
      </c>
      <c r="P74" s="51">
        <f t="shared" si="3"/>
        <v>-48</v>
      </c>
      <c r="Q74" s="51">
        <f t="shared" si="3"/>
        <v>-50</v>
      </c>
      <c r="R74" s="52">
        <f t="shared" si="3"/>
        <v>-50</v>
      </c>
      <c r="S74" s="53">
        <f t="shared" si="3"/>
        <v>-50</v>
      </c>
      <c r="T74" s="40">
        <f t="shared" si="3"/>
        <v>-50</v>
      </c>
      <c r="U74" s="40">
        <f t="shared" si="3"/>
        <v>-50</v>
      </c>
      <c r="V74" s="40">
        <f t="shared" si="3"/>
        <v>-50</v>
      </c>
      <c r="W74" s="40">
        <f t="shared" si="3"/>
        <v>-40</v>
      </c>
      <c r="X74" s="40">
        <f t="shared" si="3"/>
        <v>-44</v>
      </c>
      <c r="Y74" s="40">
        <f t="shared" si="3"/>
        <v>-50</v>
      </c>
      <c r="Z74" s="40">
        <f t="shared" si="3"/>
        <v>-50</v>
      </c>
      <c r="AA74" s="40">
        <f t="shared" si="3"/>
        <v>-50</v>
      </c>
      <c r="AB74" s="41">
        <f t="shared" si="3"/>
        <v>-50</v>
      </c>
    </row>
    <row r="75" spans="2:28" ht="17.25" thickTop="1" thickBot="1" x14ac:dyDescent="0.3">
      <c r="B75" s="42" t="str">
        <f t="shared" ref="B75:B104" si="4">B40</f>
        <v>02.01.2022</v>
      </c>
      <c r="C75" s="48">
        <f t="shared" ref="C75:C104" si="5">SUMIF(E75:AB75,"&gt;0")</f>
        <v>0</v>
      </c>
      <c r="D75" s="49">
        <f t="shared" ref="D75:D104" si="6">SUMIF(E75:AB75,"&lt;0")</f>
        <v>-875</v>
      </c>
      <c r="E75" s="54">
        <f t="shared" ref="E75:AB85" si="7">E5+E40</f>
        <v>-50</v>
      </c>
      <c r="F75" s="40">
        <f t="shared" si="7"/>
        <v>-50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-50</v>
      </c>
      <c r="N75" s="40">
        <f t="shared" si="7"/>
        <v>-50</v>
      </c>
      <c r="O75" s="40">
        <f t="shared" si="7"/>
        <v>-50</v>
      </c>
      <c r="P75" s="40">
        <f t="shared" si="7"/>
        <v>-50</v>
      </c>
      <c r="Q75" s="40">
        <f t="shared" si="7"/>
        <v>-50</v>
      </c>
      <c r="R75" s="40">
        <f t="shared" si="7"/>
        <v>-50</v>
      </c>
      <c r="S75" s="40">
        <f t="shared" si="7"/>
        <v>-50</v>
      </c>
      <c r="T75" s="40">
        <f t="shared" si="7"/>
        <v>-50</v>
      </c>
      <c r="U75" s="40">
        <f t="shared" si="7"/>
        <v>-50</v>
      </c>
      <c r="V75" s="40">
        <f t="shared" si="7"/>
        <v>-50</v>
      </c>
      <c r="W75" s="40">
        <f t="shared" si="7"/>
        <v>-50</v>
      </c>
      <c r="X75" s="40">
        <f t="shared" si="7"/>
        <v>-50</v>
      </c>
      <c r="Y75" s="40">
        <f t="shared" si="7"/>
        <v>-50</v>
      </c>
      <c r="Z75" s="40">
        <f t="shared" si="7"/>
        <v>-50</v>
      </c>
      <c r="AA75" s="40">
        <f t="shared" si="7"/>
        <v>-50</v>
      </c>
      <c r="AB75" s="41">
        <f t="shared" si="7"/>
        <v>-25</v>
      </c>
    </row>
    <row r="76" spans="2:28" ht="17.25" thickTop="1" thickBot="1" x14ac:dyDescent="0.3">
      <c r="B76" s="42" t="str">
        <f t="shared" si="4"/>
        <v>03.01.2022</v>
      </c>
      <c r="C76" s="48">
        <f t="shared" si="5"/>
        <v>0</v>
      </c>
      <c r="D76" s="49">
        <f t="shared" si="6"/>
        <v>-598</v>
      </c>
      <c r="E76" s="54">
        <f t="shared" si="7"/>
        <v>-44</v>
      </c>
      <c r="F76" s="40">
        <f t="shared" si="7"/>
        <v>-25</v>
      </c>
      <c r="G76" s="40">
        <f t="shared" si="7"/>
        <v>-12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-15</v>
      </c>
      <c r="L76" s="40">
        <f t="shared" si="7"/>
        <v>-23</v>
      </c>
      <c r="M76" s="40">
        <f t="shared" si="7"/>
        <v>-36</v>
      </c>
      <c r="N76" s="40">
        <f t="shared" si="7"/>
        <v>0</v>
      </c>
      <c r="O76" s="40">
        <f t="shared" si="7"/>
        <v>-3</v>
      </c>
      <c r="P76" s="40">
        <f t="shared" si="7"/>
        <v>-40</v>
      </c>
      <c r="Q76" s="40">
        <f t="shared" si="7"/>
        <v>-40</v>
      </c>
      <c r="R76" s="40">
        <f t="shared" si="7"/>
        <v>-50</v>
      </c>
      <c r="S76" s="40">
        <f t="shared" si="7"/>
        <v>-50</v>
      </c>
      <c r="T76" s="40">
        <f t="shared" si="7"/>
        <v>-50</v>
      </c>
      <c r="U76" s="40">
        <f t="shared" si="7"/>
        <v>-50</v>
      </c>
      <c r="V76" s="40">
        <f t="shared" si="7"/>
        <v>-50</v>
      </c>
      <c r="W76" s="40">
        <f t="shared" si="7"/>
        <v>-26</v>
      </c>
      <c r="X76" s="40">
        <f t="shared" si="7"/>
        <v>0</v>
      </c>
      <c r="Y76" s="40">
        <f t="shared" si="7"/>
        <v>-28</v>
      </c>
      <c r="Z76" s="40">
        <f t="shared" si="7"/>
        <v>-40</v>
      </c>
      <c r="AA76" s="40">
        <f t="shared" si="7"/>
        <v>-16</v>
      </c>
      <c r="AB76" s="41">
        <f t="shared" si="7"/>
        <v>0</v>
      </c>
    </row>
    <row r="77" spans="2:28" ht="17.25" thickTop="1" thickBot="1" x14ac:dyDescent="0.3">
      <c r="B77" s="42" t="str">
        <f t="shared" si="4"/>
        <v>04.01.2022</v>
      </c>
      <c r="C77" s="48">
        <f t="shared" si="5"/>
        <v>185</v>
      </c>
      <c r="D77" s="49">
        <f t="shared" si="6"/>
        <v>0</v>
      </c>
      <c r="E77" s="54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2</v>
      </c>
      <c r="K77" s="40">
        <f t="shared" si="7"/>
        <v>20</v>
      </c>
      <c r="L77" s="40">
        <f t="shared" si="7"/>
        <v>20</v>
      </c>
      <c r="M77" s="40">
        <f t="shared" si="7"/>
        <v>20</v>
      </c>
      <c r="N77" s="40">
        <f t="shared" si="7"/>
        <v>20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28</v>
      </c>
      <c r="T77" s="40">
        <f t="shared" si="7"/>
        <v>9</v>
      </c>
      <c r="U77" s="40">
        <f t="shared" si="7"/>
        <v>6</v>
      </c>
      <c r="V77" s="40">
        <f t="shared" si="7"/>
        <v>0</v>
      </c>
      <c r="W77" s="40">
        <f t="shared" si="7"/>
        <v>5</v>
      </c>
      <c r="X77" s="40">
        <f t="shared" si="7"/>
        <v>15</v>
      </c>
      <c r="Y77" s="40">
        <f t="shared" si="7"/>
        <v>20</v>
      </c>
      <c r="Z77" s="40">
        <f t="shared" si="7"/>
        <v>20</v>
      </c>
      <c r="AA77" s="40">
        <f t="shared" si="7"/>
        <v>0</v>
      </c>
      <c r="AB77" s="41">
        <f t="shared" si="7"/>
        <v>0</v>
      </c>
    </row>
    <row r="78" spans="2:28" ht="17.25" thickTop="1" thickBot="1" x14ac:dyDescent="0.3">
      <c r="B78" s="42" t="str">
        <f t="shared" si="4"/>
        <v>05.01.2022</v>
      </c>
      <c r="C78" s="48">
        <f t="shared" si="5"/>
        <v>139</v>
      </c>
      <c r="D78" s="49">
        <f t="shared" si="6"/>
        <v>0</v>
      </c>
      <c r="E78" s="54">
        <f t="shared" si="7"/>
        <v>5</v>
      </c>
      <c r="F78" s="40">
        <f t="shared" si="7"/>
        <v>10</v>
      </c>
      <c r="G78" s="40">
        <f t="shared" si="7"/>
        <v>10</v>
      </c>
      <c r="H78" s="40">
        <f t="shared" si="7"/>
        <v>0</v>
      </c>
      <c r="I78" s="55">
        <f t="shared" si="7"/>
        <v>7</v>
      </c>
      <c r="J78" s="40">
        <f t="shared" si="7"/>
        <v>3</v>
      </c>
      <c r="K78" s="40">
        <f t="shared" si="7"/>
        <v>5</v>
      </c>
      <c r="L78" s="40">
        <f t="shared" si="7"/>
        <v>10</v>
      </c>
      <c r="M78" s="40">
        <f t="shared" si="7"/>
        <v>8</v>
      </c>
      <c r="N78" s="40">
        <f t="shared" si="7"/>
        <v>6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0</v>
      </c>
      <c r="V78" s="40">
        <f t="shared" si="7"/>
        <v>11</v>
      </c>
      <c r="W78" s="40">
        <f t="shared" si="7"/>
        <v>11</v>
      </c>
      <c r="X78" s="40">
        <f t="shared" si="7"/>
        <v>18</v>
      </c>
      <c r="Y78" s="40">
        <f t="shared" si="7"/>
        <v>0</v>
      </c>
      <c r="Z78" s="40">
        <f t="shared" si="7"/>
        <v>4</v>
      </c>
      <c r="AA78" s="40">
        <f t="shared" si="7"/>
        <v>19</v>
      </c>
      <c r="AB78" s="41">
        <f t="shared" si="7"/>
        <v>12</v>
      </c>
    </row>
    <row r="79" spans="2:28" ht="17.25" thickTop="1" thickBot="1" x14ac:dyDescent="0.3">
      <c r="B79" s="42" t="str">
        <f t="shared" si="4"/>
        <v>06.01.2022</v>
      </c>
      <c r="C79" s="48">
        <f t="shared" si="5"/>
        <v>359</v>
      </c>
      <c r="D79" s="49">
        <f t="shared" si="6"/>
        <v>-188</v>
      </c>
      <c r="E79" s="54">
        <f t="shared" si="7"/>
        <v>30</v>
      </c>
      <c r="F79" s="40">
        <f t="shared" si="7"/>
        <v>10</v>
      </c>
      <c r="G79" s="40">
        <f t="shared" si="7"/>
        <v>-25</v>
      </c>
      <c r="H79" s="40">
        <f t="shared" si="7"/>
        <v>-32</v>
      </c>
      <c r="I79" s="40">
        <f t="shared" si="7"/>
        <v>-32</v>
      </c>
      <c r="J79" s="40">
        <f t="shared" si="7"/>
        <v>-50</v>
      </c>
      <c r="K79" s="40">
        <f t="shared" si="7"/>
        <v>-8</v>
      </c>
      <c r="L79" s="40">
        <f t="shared" si="7"/>
        <v>-14</v>
      </c>
      <c r="M79" s="40">
        <f t="shared" si="7"/>
        <v>0</v>
      </c>
      <c r="N79" s="40">
        <f t="shared" si="7"/>
        <v>18</v>
      </c>
      <c r="O79" s="40">
        <f t="shared" si="7"/>
        <v>49</v>
      </c>
      <c r="P79" s="40">
        <f t="shared" si="7"/>
        <v>53</v>
      </c>
      <c r="Q79" s="40">
        <f t="shared" si="7"/>
        <v>20</v>
      </c>
      <c r="R79" s="40">
        <f t="shared" si="7"/>
        <v>12</v>
      </c>
      <c r="S79" s="40">
        <f t="shared" si="7"/>
        <v>12</v>
      </c>
      <c r="T79" s="40">
        <f t="shared" si="7"/>
        <v>11</v>
      </c>
      <c r="U79" s="40">
        <f t="shared" si="7"/>
        <v>15</v>
      </c>
      <c r="V79" s="40">
        <f t="shared" si="7"/>
        <v>48</v>
      </c>
      <c r="W79" s="40">
        <f t="shared" si="7"/>
        <v>51</v>
      </c>
      <c r="X79" s="40">
        <f t="shared" si="7"/>
        <v>0</v>
      </c>
      <c r="Y79" s="40">
        <f t="shared" si="7"/>
        <v>0</v>
      </c>
      <c r="Z79" s="40">
        <f t="shared" si="7"/>
        <v>-16</v>
      </c>
      <c r="AA79" s="40">
        <f t="shared" si="7"/>
        <v>-11</v>
      </c>
      <c r="AB79" s="41">
        <f t="shared" si="7"/>
        <v>30</v>
      </c>
    </row>
    <row r="80" spans="2:28" ht="17.25" thickTop="1" thickBot="1" x14ac:dyDescent="0.3">
      <c r="B80" s="42" t="str">
        <f t="shared" si="4"/>
        <v>07.01.2022</v>
      </c>
      <c r="C80" s="48">
        <f t="shared" si="5"/>
        <v>158</v>
      </c>
      <c r="D80" s="49">
        <f t="shared" si="6"/>
        <v>-403</v>
      </c>
      <c r="E80" s="54">
        <f t="shared" si="7"/>
        <v>-31</v>
      </c>
      <c r="F80" s="40">
        <f t="shared" si="7"/>
        <v>-48</v>
      </c>
      <c r="G80" s="40">
        <f t="shared" si="7"/>
        <v>-50</v>
      </c>
      <c r="H80" s="40">
        <f t="shared" si="7"/>
        <v>-36</v>
      </c>
      <c r="I80" s="40">
        <f t="shared" si="7"/>
        <v>-39</v>
      </c>
      <c r="J80" s="40">
        <f t="shared" si="7"/>
        <v>-43</v>
      </c>
      <c r="K80" s="40">
        <f t="shared" si="7"/>
        <v>0</v>
      </c>
      <c r="L80" s="40">
        <f t="shared" si="7"/>
        <v>-35</v>
      </c>
      <c r="M80" s="40">
        <f t="shared" si="7"/>
        <v>-13</v>
      </c>
      <c r="N80" s="40">
        <f t="shared" si="7"/>
        <v>-43</v>
      </c>
      <c r="O80" s="40">
        <f t="shared" si="7"/>
        <v>-50</v>
      </c>
      <c r="P80" s="40">
        <f t="shared" si="7"/>
        <v>-15</v>
      </c>
      <c r="Q80" s="40">
        <f t="shared" si="7"/>
        <v>30</v>
      </c>
      <c r="R80" s="40">
        <f t="shared" si="7"/>
        <v>41</v>
      </c>
      <c r="S80" s="40">
        <f t="shared" si="7"/>
        <v>35</v>
      </c>
      <c r="T80" s="40">
        <f t="shared" si="7"/>
        <v>31</v>
      </c>
      <c r="U80" s="40">
        <f t="shared" si="7"/>
        <v>13</v>
      </c>
      <c r="V80" s="40">
        <f t="shared" si="7"/>
        <v>8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0</v>
      </c>
      <c r="AB80" s="41">
        <f t="shared" si="7"/>
        <v>0</v>
      </c>
    </row>
    <row r="81" spans="2:28" ht="17.25" thickTop="1" thickBot="1" x14ac:dyDescent="0.3">
      <c r="B81" s="42" t="str">
        <f t="shared" si="4"/>
        <v>08.01.2022</v>
      </c>
      <c r="C81" s="48">
        <f t="shared" si="5"/>
        <v>466</v>
      </c>
      <c r="D81" s="49">
        <f t="shared" si="6"/>
        <v>-258</v>
      </c>
      <c r="E81" s="54">
        <f t="shared" si="7"/>
        <v>0</v>
      </c>
      <c r="F81" s="40">
        <f t="shared" si="7"/>
        <v>-6</v>
      </c>
      <c r="G81" s="40">
        <f t="shared" si="7"/>
        <v>-39</v>
      </c>
      <c r="H81" s="40">
        <f t="shared" si="7"/>
        <v>-31</v>
      </c>
      <c r="I81" s="40">
        <f t="shared" si="7"/>
        <v>-42</v>
      </c>
      <c r="J81" s="40">
        <f t="shared" si="7"/>
        <v>-46</v>
      </c>
      <c r="K81" s="40">
        <f t="shared" si="7"/>
        <v>-36</v>
      </c>
      <c r="L81" s="40">
        <f t="shared" si="7"/>
        <v>-28</v>
      </c>
      <c r="M81" s="40">
        <f t="shared" si="7"/>
        <v>-30</v>
      </c>
      <c r="N81" s="40">
        <f t="shared" si="7"/>
        <v>0</v>
      </c>
      <c r="O81" s="40">
        <f t="shared" si="7"/>
        <v>30</v>
      </c>
      <c r="P81" s="40">
        <f t="shared" si="7"/>
        <v>40</v>
      </c>
      <c r="Q81" s="40">
        <f t="shared" si="7"/>
        <v>40</v>
      </c>
      <c r="R81" s="40">
        <f t="shared" si="7"/>
        <v>37</v>
      </c>
      <c r="S81" s="40">
        <f t="shared" si="7"/>
        <v>45</v>
      </c>
      <c r="T81" s="40">
        <f t="shared" si="7"/>
        <v>30</v>
      </c>
      <c r="U81" s="40">
        <f t="shared" si="7"/>
        <v>39</v>
      </c>
      <c r="V81" s="40">
        <f t="shared" si="7"/>
        <v>30</v>
      </c>
      <c r="W81" s="40">
        <f t="shared" si="7"/>
        <v>45</v>
      </c>
      <c r="X81" s="40">
        <f t="shared" si="7"/>
        <v>30</v>
      </c>
      <c r="Y81" s="40">
        <f t="shared" si="7"/>
        <v>55</v>
      </c>
      <c r="Z81" s="40">
        <f t="shared" si="7"/>
        <v>35</v>
      </c>
      <c r="AA81" s="40">
        <f t="shared" si="7"/>
        <v>10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09.01.2022</v>
      </c>
      <c r="C82" s="48">
        <f t="shared" si="5"/>
        <v>223</v>
      </c>
      <c r="D82" s="49">
        <f t="shared" si="6"/>
        <v>-296</v>
      </c>
      <c r="E82" s="54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-28</v>
      </c>
      <c r="L82" s="40">
        <f t="shared" si="7"/>
        <v>0</v>
      </c>
      <c r="M82" s="40">
        <f t="shared" si="7"/>
        <v>0</v>
      </c>
      <c r="N82" s="40">
        <f t="shared" si="7"/>
        <v>-40</v>
      </c>
      <c r="O82" s="40">
        <f t="shared" si="7"/>
        <v>-50</v>
      </c>
      <c r="P82" s="40">
        <f t="shared" si="7"/>
        <v>-48</v>
      </c>
      <c r="Q82" s="40">
        <f t="shared" si="7"/>
        <v>-8</v>
      </c>
      <c r="R82" s="40">
        <f t="shared" si="7"/>
        <v>30</v>
      </c>
      <c r="S82" s="40">
        <f t="shared" si="7"/>
        <v>30</v>
      </c>
      <c r="T82" s="40">
        <f t="shared" si="7"/>
        <v>30</v>
      </c>
      <c r="U82" s="40">
        <f t="shared" si="7"/>
        <v>33</v>
      </c>
      <c r="V82" s="40">
        <f t="shared" si="7"/>
        <v>30</v>
      </c>
      <c r="W82" s="40">
        <f t="shared" si="7"/>
        <v>30</v>
      </c>
      <c r="X82" s="40">
        <f t="shared" si="7"/>
        <v>40</v>
      </c>
      <c r="Y82" s="40">
        <f t="shared" si="7"/>
        <v>-24</v>
      </c>
      <c r="Z82" s="40">
        <f t="shared" si="7"/>
        <v>-40</v>
      </c>
      <c r="AA82" s="40">
        <f t="shared" si="7"/>
        <v>-35</v>
      </c>
      <c r="AB82" s="41">
        <f t="shared" si="7"/>
        <v>-23</v>
      </c>
    </row>
    <row r="83" spans="2:28" ht="17.25" thickTop="1" thickBot="1" x14ac:dyDescent="0.3">
      <c r="B83" s="42" t="str">
        <f t="shared" si="4"/>
        <v>10.01.2022</v>
      </c>
      <c r="C83" s="48">
        <f t="shared" si="5"/>
        <v>380</v>
      </c>
      <c r="D83" s="49">
        <f t="shared" si="6"/>
        <v>-93</v>
      </c>
      <c r="E83" s="54">
        <f t="shared" si="7"/>
        <v>-41</v>
      </c>
      <c r="F83" s="40">
        <f t="shared" si="7"/>
        <v>-32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5</v>
      </c>
      <c r="N83" s="40">
        <f t="shared" si="7"/>
        <v>40</v>
      </c>
      <c r="O83" s="40">
        <f t="shared" si="7"/>
        <v>46</v>
      </c>
      <c r="P83" s="40">
        <f t="shared" si="7"/>
        <v>46</v>
      </c>
      <c r="Q83" s="40">
        <f t="shared" si="7"/>
        <v>46</v>
      </c>
      <c r="R83" s="40">
        <f t="shared" si="7"/>
        <v>46</v>
      </c>
      <c r="S83" s="40">
        <f t="shared" si="7"/>
        <v>46</v>
      </c>
      <c r="T83" s="40">
        <f t="shared" si="7"/>
        <v>46</v>
      </c>
      <c r="U83" s="40">
        <f t="shared" si="7"/>
        <v>19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-20</v>
      </c>
      <c r="AA83" s="40">
        <f t="shared" si="7"/>
        <v>10</v>
      </c>
      <c r="AB83" s="41">
        <f t="shared" si="7"/>
        <v>30</v>
      </c>
    </row>
    <row r="84" spans="2:28" ht="17.25" thickTop="1" thickBot="1" x14ac:dyDescent="0.3">
      <c r="B84" s="42" t="str">
        <f t="shared" si="4"/>
        <v>11.01.2022</v>
      </c>
      <c r="C84" s="48">
        <f t="shared" si="5"/>
        <v>278</v>
      </c>
      <c r="D84" s="49">
        <f t="shared" si="6"/>
        <v>-43</v>
      </c>
      <c r="E84" s="54">
        <f t="shared" si="7"/>
        <v>10</v>
      </c>
      <c r="F84" s="40">
        <f t="shared" si="7"/>
        <v>10</v>
      </c>
      <c r="G84" s="40">
        <f t="shared" si="7"/>
        <v>10</v>
      </c>
      <c r="H84" s="40">
        <f t="shared" si="7"/>
        <v>10</v>
      </c>
      <c r="I84" s="40">
        <f t="shared" si="7"/>
        <v>10</v>
      </c>
      <c r="J84" s="40">
        <f t="shared" si="7"/>
        <v>10</v>
      </c>
      <c r="K84" s="40">
        <f t="shared" si="7"/>
        <v>10</v>
      </c>
      <c r="L84" s="40">
        <f t="shared" si="7"/>
        <v>10</v>
      </c>
      <c r="M84" s="40">
        <f t="shared" si="7"/>
        <v>26</v>
      </c>
      <c r="N84" s="40">
        <f t="shared" si="7"/>
        <v>18</v>
      </c>
      <c r="O84" s="40">
        <f t="shared" si="7"/>
        <v>10</v>
      </c>
      <c r="P84" s="40">
        <f t="shared" si="7"/>
        <v>10</v>
      </c>
      <c r="Q84" s="40">
        <f t="shared" si="7"/>
        <v>25</v>
      </c>
      <c r="R84" s="40">
        <f t="shared" si="7"/>
        <v>22</v>
      </c>
      <c r="S84" s="40">
        <f t="shared" si="7"/>
        <v>10</v>
      </c>
      <c r="T84" s="40">
        <f t="shared" si="7"/>
        <v>10</v>
      </c>
      <c r="U84" s="40">
        <f t="shared" si="7"/>
        <v>10</v>
      </c>
      <c r="V84" s="40">
        <f t="shared" si="7"/>
        <v>10</v>
      </c>
      <c r="W84" s="40">
        <f t="shared" si="7"/>
        <v>15</v>
      </c>
      <c r="X84" s="40">
        <f t="shared" si="7"/>
        <v>12</v>
      </c>
      <c r="Y84" s="40">
        <f t="shared" si="7"/>
        <v>0</v>
      </c>
      <c r="Z84" s="40">
        <f t="shared" si="7"/>
        <v>-43</v>
      </c>
      <c r="AA84" s="40">
        <f t="shared" si="7"/>
        <v>10</v>
      </c>
      <c r="AB84" s="41">
        <f t="shared" si="7"/>
        <v>10</v>
      </c>
    </row>
    <row r="85" spans="2:28" ht="17.25" thickTop="1" thickBot="1" x14ac:dyDescent="0.3">
      <c r="B85" s="42" t="str">
        <f t="shared" si="4"/>
        <v>12.01.2022</v>
      </c>
      <c r="C85" s="48">
        <f t="shared" si="5"/>
        <v>138</v>
      </c>
      <c r="D85" s="49">
        <f t="shared" si="6"/>
        <v>-248</v>
      </c>
      <c r="E85" s="54">
        <f t="shared" si="7"/>
        <v>26</v>
      </c>
      <c r="F85" s="40">
        <f t="shared" si="7"/>
        <v>0</v>
      </c>
      <c r="G85" s="40">
        <f t="shared" si="7"/>
        <v>-27</v>
      </c>
      <c r="H85" s="40">
        <f t="shared" si="7"/>
        <v>-2</v>
      </c>
      <c r="I85" s="40">
        <f t="shared" si="7"/>
        <v>-37</v>
      </c>
      <c r="J85" s="40">
        <f t="shared" si="7"/>
        <v>-22</v>
      </c>
      <c r="K85" s="40">
        <f t="shared" si="7"/>
        <v>2</v>
      </c>
      <c r="L85" s="40">
        <f t="shared" si="7"/>
        <v>10</v>
      </c>
      <c r="M85" s="40">
        <f t="shared" si="7"/>
        <v>10</v>
      </c>
      <c r="N85" s="40">
        <f t="shared" si="7"/>
        <v>10</v>
      </c>
      <c r="O85" s="40">
        <f t="shared" si="7"/>
        <v>19</v>
      </c>
      <c r="P85" s="40">
        <f t="shared" si="7"/>
        <v>26</v>
      </c>
      <c r="Q85" s="40">
        <f t="shared" si="7"/>
        <v>11</v>
      </c>
      <c r="R85" s="40">
        <f t="shared" si="7"/>
        <v>10</v>
      </c>
      <c r="S85" s="40">
        <f t="shared" si="7"/>
        <v>-38</v>
      </c>
      <c r="T85" s="40">
        <f t="shared" ref="T85:AB85" si="8">T15+T50</f>
        <v>-50</v>
      </c>
      <c r="U85" s="40">
        <f t="shared" si="8"/>
        <v>-50</v>
      </c>
      <c r="V85" s="40">
        <f t="shared" si="8"/>
        <v>-22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4</v>
      </c>
      <c r="AB85" s="41">
        <f t="shared" si="8"/>
        <v>10</v>
      </c>
    </row>
    <row r="86" spans="2:28" ht="17.25" thickTop="1" thickBot="1" x14ac:dyDescent="0.3">
      <c r="B86" s="42" t="str">
        <f t="shared" si="4"/>
        <v>13.01.2022</v>
      </c>
      <c r="C86" s="48">
        <f t="shared" si="5"/>
        <v>325</v>
      </c>
      <c r="D86" s="49">
        <f t="shared" si="6"/>
        <v>-67</v>
      </c>
      <c r="E86" s="54">
        <f t="shared" ref="E86:AB96" si="9">E16+E51</f>
        <v>6</v>
      </c>
      <c r="F86" s="40">
        <f t="shared" si="9"/>
        <v>0</v>
      </c>
      <c r="G86" s="40">
        <f t="shared" si="9"/>
        <v>4</v>
      </c>
      <c r="H86" s="40">
        <f t="shared" si="9"/>
        <v>10</v>
      </c>
      <c r="I86" s="40">
        <f t="shared" si="9"/>
        <v>14</v>
      </c>
      <c r="J86" s="40">
        <f t="shared" si="9"/>
        <v>10</v>
      </c>
      <c r="K86" s="40">
        <f t="shared" si="9"/>
        <v>12</v>
      </c>
      <c r="L86" s="40">
        <f t="shared" si="9"/>
        <v>19</v>
      </c>
      <c r="M86" s="40">
        <f t="shared" si="9"/>
        <v>10</v>
      </c>
      <c r="N86" s="40">
        <f t="shared" si="9"/>
        <v>16</v>
      </c>
      <c r="O86" s="40">
        <f t="shared" si="9"/>
        <v>20</v>
      </c>
      <c r="P86" s="40">
        <f t="shared" si="9"/>
        <v>19</v>
      </c>
      <c r="Q86" s="40">
        <f t="shared" si="9"/>
        <v>45</v>
      </c>
      <c r="R86" s="40">
        <f t="shared" si="9"/>
        <v>19</v>
      </c>
      <c r="S86" s="40">
        <f t="shared" si="9"/>
        <v>-17</v>
      </c>
      <c r="T86" s="40">
        <f t="shared" si="9"/>
        <v>-50</v>
      </c>
      <c r="U86" s="40">
        <f t="shared" si="9"/>
        <v>0</v>
      </c>
      <c r="V86" s="40">
        <f t="shared" si="9"/>
        <v>21</v>
      </c>
      <c r="W86" s="40">
        <f t="shared" si="9"/>
        <v>38</v>
      </c>
      <c r="X86" s="40">
        <f t="shared" si="9"/>
        <v>22</v>
      </c>
      <c r="Y86" s="40">
        <f t="shared" si="9"/>
        <v>10</v>
      </c>
      <c r="Z86" s="40">
        <f t="shared" si="9"/>
        <v>10</v>
      </c>
      <c r="AA86" s="40">
        <f t="shared" si="9"/>
        <v>10</v>
      </c>
      <c r="AB86" s="41">
        <f t="shared" si="9"/>
        <v>10</v>
      </c>
    </row>
    <row r="87" spans="2:28" ht="17.25" thickTop="1" thickBot="1" x14ac:dyDescent="0.3">
      <c r="B87" s="42" t="str">
        <f t="shared" si="4"/>
        <v>14.01.2022</v>
      </c>
      <c r="C87" s="48">
        <f t="shared" si="5"/>
        <v>357</v>
      </c>
      <c r="D87" s="49">
        <f t="shared" si="6"/>
        <v>0</v>
      </c>
      <c r="E87" s="39">
        <f t="shared" si="9"/>
        <v>20</v>
      </c>
      <c r="F87" s="40">
        <f t="shared" si="9"/>
        <v>10</v>
      </c>
      <c r="G87" s="40">
        <f t="shared" si="9"/>
        <v>10</v>
      </c>
      <c r="H87" s="40">
        <f t="shared" si="9"/>
        <v>10</v>
      </c>
      <c r="I87" s="40">
        <f t="shared" si="9"/>
        <v>17</v>
      </c>
      <c r="J87" s="40">
        <f t="shared" si="9"/>
        <v>10</v>
      </c>
      <c r="K87" s="40">
        <f t="shared" si="9"/>
        <v>10</v>
      </c>
      <c r="L87" s="40">
        <f t="shared" si="9"/>
        <v>10</v>
      </c>
      <c r="M87" s="40">
        <f t="shared" si="9"/>
        <v>10</v>
      </c>
      <c r="N87" s="40">
        <f t="shared" si="9"/>
        <v>10</v>
      </c>
      <c r="O87" s="40">
        <f t="shared" si="9"/>
        <v>15</v>
      </c>
      <c r="P87" s="40">
        <f t="shared" si="9"/>
        <v>35</v>
      </c>
      <c r="Q87" s="40">
        <f t="shared" si="9"/>
        <v>30</v>
      </c>
      <c r="R87" s="40">
        <f t="shared" si="9"/>
        <v>10</v>
      </c>
      <c r="S87" s="40">
        <f t="shared" si="9"/>
        <v>20</v>
      </c>
      <c r="T87" s="40">
        <f t="shared" si="9"/>
        <v>10</v>
      </c>
      <c r="U87" s="40">
        <f t="shared" si="9"/>
        <v>10</v>
      </c>
      <c r="V87" s="40">
        <f t="shared" si="9"/>
        <v>10</v>
      </c>
      <c r="W87" s="40">
        <f t="shared" si="9"/>
        <v>25</v>
      </c>
      <c r="X87" s="40">
        <f t="shared" si="9"/>
        <v>25</v>
      </c>
      <c r="Y87" s="40">
        <f t="shared" si="9"/>
        <v>10</v>
      </c>
      <c r="Z87" s="40">
        <f t="shared" si="9"/>
        <v>10</v>
      </c>
      <c r="AA87" s="40">
        <f t="shared" si="9"/>
        <v>20</v>
      </c>
      <c r="AB87" s="41">
        <f t="shared" si="9"/>
        <v>10</v>
      </c>
    </row>
    <row r="88" spans="2:28" ht="17.25" thickTop="1" thickBot="1" x14ac:dyDescent="0.3">
      <c r="B88" s="42" t="str">
        <f t="shared" si="4"/>
        <v>15.01.2022</v>
      </c>
      <c r="C88" s="48">
        <f t="shared" si="5"/>
        <v>105</v>
      </c>
      <c r="D88" s="49">
        <f t="shared" si="6"/>
        <v>-696</v>
      </c>
      <c r="E88" s="54">
        <f t="shared" si="9"/>
        <v>3</v>
      </c>
      <c r="F88" s="40">
        <f t="shared" si="9"/>
        <v>10</v>
      </c>
      <c r="G88" s="40">
        <f t="shared" si="9"/>
        <v>10</v>
      </c>
      <c r="H88" s="40">
        <f t="shared" si="9"/>
        <v>10</v>
      </c>
      <c r="I88" s="40">
        <f t="shared" si="9"/>
        <v>15</v>
      </c>
      <c r="J88" s="40">
        <f t="shared" si="9"/>
        <v>57</v>
      </c>
      <c r="K88" s="40">
        <f t="shared" si="9"/>
        <v>-8</v>
      </c>
      <c r="L88" s="40">
        <f t="shared" si="9"/>
        <v>-10</v>
      </c>
      <c r="M88" s="40">
        <f t="shared" si="9"/>
        <v>-10</v>
      </c>
      <c r="N88" s="40">
        <f t="shared" si="9"/>
        <v>-30</v>
      </c>
      <c r="O88" s="40">
        <f t="shared" si="9"/>
        <v>-50</v>
      </c>
      <c r="P88" s="40">
        <f t="shared" si="9"/>
        <v>-50</v>
      </c>
      <c r="Q88" s="40">
        <f t="shared" si="9"/>
        <v>-50</v>
      </c>
      <c r="R88" s="40">
        <f t="shared" si="9"/>
        <v>-50</v>
      </c>
      <c r="S88" s="40">
        <f t="shared" si="9"/>
        <v>-50</v>
      </c>
      <c r="T88" s="40">
        <f t="shared" si="9"/>
        <v>-50</v>
      </c>
      <c r="U88" s="40">
        <f t="shared" si="9"/>
        <v>-50</v>
      </c>
      <c r="V88" s="40">
        <f t="shared" si="9"/>
        <v>-20</v>
      </c>
      <c r="W88" s="40">
        <f t="shared" si="9"/>
        <v>-20</v>
      </c>
      <c r="X88" s="40">
        <f t="shared" si="9"/>
        <v>-50</v>
      </c>
      <c r="Y88" s="40">
        <f t="shared" si="9"/>
        <v>-50</v>
      </c>
      <c r="Z88" s="40">
        <f t="shared" si="9"/>
        <v>-50</v>
      </c>
      <c r="AA88" s="40">
        <f t="shared" si="9"/>
        <v>-50</v>
      </c>
      <c r="AB88" s="41">
        <f t="shared" si="9"/>
        <v>-48</v>
      </c>
    </row>
    <row r="89" spans="2:28" ht="17.25" thickTop="1" thickBot="1" x14ac:dyDescent="0.3">
      <c r="B89" s="42" t="str">
        <f t="shared" si="4"/>
        <v>16.01.2022</v>
      </c>
      <c r="C89" s="48">
        <f t="shared" si="5"/>
        <v>86</v>
      </c>
      <c r="D89" s="49">
        <f t="shared" si="6"/>
        <v>-606</v>
      </c>
      <c r="E89" s="54">
        <f t="shared" si="9"/>
        <v>-50</v>
      </c>
      <c r="F89" s="40">
        <f t="shared" si="9"/>
        <v>10</v>
      </c>
      <c r="G89" s="40">
        <f t="shared" si="9"/>
        <v>10</v>
      </c>
      <c r="H89" s="40">
        <f t="shared" si="9"/>
        <v>10</v>
      </c>
      <c r="I89" s="40">
        <f t="shared" si="9"/>
        <v>10</v>
      </c>
      <c r="J89" s="40">
        <f t="shared" si="9"/>
        <v>21</v>
      </c>
      <c r="K89" s="40">
        <f t="shared" si="9"/>
        <v>-10</v>
      </c>
      <c r="L89" s="40">
        <f t="shared" si="9"/>
        <v>-10</v>
      </c>
      <c r="M89" s="40">
        <f t="shared" si="9"/>
        <v>-42</v>
      </c>
      <c r="N89" s="40">
        <f t="shared" si="9"/>
        <v>-50</v>
      </c>
      <c r="O89" s="40">
        <f t="shared" si="9"/>
        <v>-50</v>
      </c>
      <c r="P89" s="40">
        <f t="shared" si="9"/>
        <v>-50</v>
      </c>
      <c r="Q89" s="40">
        <f t="shared" si="9"/>
        <v>-50</v>
      </c>
      <c r="R89" s="40">
        <f t="shared" si="9"/>
        <v>-50</v>
      </c>
      <c r="S89" s="40">
        <f t="shared" si="9"/>
        <v>-50</v>
      </c>
      <c r="T89" s="40">
        <f t="shared" si="9"/>
        <v>-50</v>
      </c>
      <c r="U89" s="40">
        <f t="shared" si="9"/>
        <v>-50</v>
      </c>
      <c r="V89" s="40">
        <f t="shared" si="9"/>
        <v>-50</v>
      </c>
      <c r="W89" s="40">
        <f t="shared" si="9"/>
        <v>-20</v>
      </c>
      <c r="X89" s="40">
        <f t="shared" si="9"/>
        <v>-24</v>
      </c>
      <c r="Y89" s="40">
        <f t="shared" si="9"/>
        <v>0</v>
      </c>
      <c r="Z89" s="40">
        <f t="shared" si="9"/>
        <v>0</v>
      </c>
      <c r="AA89" s="40">
        <f t="shared" si="9"/>
        <v>6</v>
      </c>
      <c r="AB89" s="41">
        <f t="shared" si="9"/>
        <v>19</v>
      </c>
    </row>
    <row r="90" spans="2:28" ht="17.25" thickTop="1" thickBot="1" x14ac:dyDescent="0.3">
      <c r="B90" s="42" t="str">
        <f t="shared" si="4"/>
        <v>17.01.2022</v>
      </c>
      <c r="C90" s="48">
        <f t="shared" si="5"/>
        <v>227</v>
      </c>
      <c r="D90" s="49">
        <f t="shared" si="6"/>
        <v>-23</v>
      </c>
      <c r="E90" s="54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8</v>
      </c>
      <c r="J90" s="40">
        <f t="shared" si="9"/>
        <v>49</v>
      </c>
      <c r="K90" s="40">
        <f t="shared" si="9"/>
        <v>-23</v>
      </c>
      <c r="L90" s="40">
        <f t="shared" si="9"/>
        <v>10</v>
      </c>
      <c r="M90" s="40">
        <f t="shared" si="9"/>
        <v>10</v>
      </c>
      <c r="N90" s="40">
        <f t="shared" si="9"/>
        <v>10</v>
      </c>
      <c r="O90" s="40">
        <f t="shared" si="9"/>
        <v>10</v>
      </c>
      <c r="P90" s="40">
        <f t="shared" si="9"/>
        <v>10</v>
      </c>
      <c r="Q90" s="40">
        <f t="shared" si="9"/>
        <v>10</v>
      </c>
      <c r="R90" s="40">
        <f t="shared" si="9"/>
        <v>10</v>
      </c>
      <c r="S90" s="40">
        <f t="shared" si="9"/>
        <v>10</v>
      </c>
      <c r="T90" s="40">
        <f t="shared" si="9"/>
        <v>10</v>
      </c>
      <c r="U90" s="40">
        <f t="shared" si="9"/>
        <v>10</v>
      </c>
      <c r="V90" s="40">
        <f t="shared" si="9"/>
        <v>10</v>
      </c>
      <c r="W90" s="40">
        <f t="shared" si="9"/>
        <v>10</v>
      </c>
      <c r="X90" s="40">
        <f t="shared" si="9"/>
        <v>10</v>
      </c>
      <c r="Y90" s="40">
        <f t="shared" si="9"/>
        <v>10</v>
      </c>
      <c r="Z90" s="40">
        <f t="shared" si="9"/>
        <v>10</v>
      </c>
      <c r="AA90" s="40">
        <f t="shared" si="9"/>
        <v>10</v>
      </c>
      <c r="AB90" s="41">
        <f t="shared" si="9"/>
        <v>10</v>
      </c>
    </row>
    <row r="91" spans="2:28" ht="17.25" thickTop="1" thickBot="1" x14ac:dyDescent="0.3">
      <c r="B91" s="42" t="str">
        <f t="shared" si="4"/>
        <v>18.01.2022</v>
      </c>
      <c r="C91" s="48">
        <f t="shared" si="5"/>
        <v>353</v>
      </c>
      <c r="D91" s="49">
        <f t="shared" si="6"/>
        <v>-2</v>
      </c>
      <c r="E91" s="54">
        <f t="shared" si="9"/>
        <v>23</v>
      </c>
      <c r="F91" s="40">
        <f t="shared" si="9"/>
        <v>10</v>
      </c>
      <c r="G91" s="40">
        <f t="shared" si="9"/>
        <v>10</v>
      </c>
      <c r="H91" s="40">
        <f t="shared" si="9"/>
        <v>19</v>
      </c>
      <c r="I91" s="40">
        <f t="shared" si="9"/>
        <v>10</v>
      </c>
      <c r="J91" s="40">
        <f t="shared" si="9"/>
        <v>61</v>
      </c>
      <c r="K91" s="40">
        <f t="shared" si="9"/>
        <v>10</v>
      </c>
      <c r="L91" s="40">
        <f t="shared" si="9"/>
        <v>10</v>
      </c>
      <c r="M91" s="40">
        <f t="shared" si="9"/>
        <v>15</v>
      </c>
      <c r="N91" s="40">
        <f t="shared" si="9"/>
        <v>10</v>
      </c>
      <c r="O91" s="40">
        <f t="shared" si="9"/>
        <v>3</v>
      </c>
      <c r="P91" s="40">
        <f t="shared" si="9"/>
        <v>23</v>
      </c>
      <c r="Q91" s="40">
        <f t="shared" si="9"/>
        <v>27</v>
      </c>
      <c r="R91" s="40">
        <f t="shared" si="9"/>
        <v>15</v>
      </c>
      <c r="S91" s="40">
        <f t="shared" si="9"/>
        <v>10</v>
      </c>
      <c r="T91" s="40">
        <f t="shared" si="9"/>
        <v>15</v>
      </c>
      <c r="U91" s="40">
        <f t="shared" si="9"/>
        <v>20</v>
      </c>
      <c r="V91" s="40">
        <f t="shared" si="9"/>
        <v>10</v>
      </c>
      <c r="W91" s="40">
        <f t="shared" si="9"/>
        <v>18</v>
      </c>
      <c r="X91" s="40">
        <f t="shared" si="9"/>
        <v>14</v>
      </c>
      <c r="Y91" s="40">
        <f t="shared" si="9"/>
        <v>10</v>
      </c>
      <c r="Z91" s="40">
        <f t="shared" si="9"/>
        <v>0</v>
      </c>
      <c r="AA91" s="40">
        <f t="shared" si="9"/>
        <v>-2</v>
      </c>
      <c r="AB91" s="41">
        <f t="shared" si="9"/>
        <v>10</v>
      </c>
    </row>
    <row r="92" spans="2:28" ht="17.25" thickTop="1" thickBot="1" x14ac:dyDescent="0.3">
      <c r="B92" s="42" t="str">
        <f t="shared" si="4"/>
        <v>19.01.2022</v>
      </c>
      <c r="C92" s="48">
        <f t="shared" si="5"/>
        <v>169</v>
      </c>
      <c r="D92" s="49">
        <f t="shared" si="6"/>
        <v>-174</v>
      </c>
      <c r="E92" s="54">
        <f t="shared" si="9"/>
        <v>-25</v>
      </c>
      <c r="F92" s="40">
        <f t="shared" si="9"/>
        <v>10</v>
      </c>
      <c r="G92" s="40">
        <f t="shared" si="9"/>
        <v>0</v>
      </c>
      <c r="H92" s="40">
        <f t="shared" si="9"/>
        <v>-6</v>
      </c>
      <c r="I92" s="40">
        <f t="shared" si="9"/>
        <v>10</v>
      </c>
      <c r="J92" s="40">
        <f t="shared" si="9"/>
        <v>20</v>
      </c>
      <c r="K92" s="40">
        <f t="shared" si="9"/>
        <v>12</v>
      </c>
      <c r="L92" s="40">
        <f t="shared" si="9"/>
        <v>12</v>
      </c>
      <c r="M92" s="40">
        <f t="shared" si="9"/>
        <v>17</v>
      </c>
      <c r="N92" s="40">
        <f t="shared" si="9"/>
        <v>21</v>
      </c>
      <c r="O92" s="40">
        <f t="shared" si="9"/>
        <v>19</v>
      </c>
      <c r="P92" s="40">
        <f t="shared" si="9"/>
        <v>18</v>
      </c>
      <c r="Q92" s="40">
        <f t="shared" si="9"/>
        <v>30</v>
      </c>
      <c r="R92" s="40">
        <f t="shared" si="9"/>
        <v>-19</v>
      </c>
      <c r="S92" s="40">
        <f t="shared" si="9"/>
        <v>-50</v>
      </c>
      <c r="T92" s="40">
        <f t="shared" si="9"/>
        <v>-33</v>
      </c>
      <c r="U92" s="40">
        <f t="shared" si="9"/>
        <v>0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-16</v>
      </c>
      <c r="AA92" s="40">
        <f t="shared" si="9"/>
        <v>-25</v>
      </c>
      <c r="AB92" s="41">
        <f t="shared" si="9"/>
        <v>0</v>
      </c>
    </row>
    <row r="93" spans="2:28" ht="17.25" thickTop="1" thickBot="1" x14ac:dyDescent="0.3">
      <c r="B93" s="42" t="str">
        <f t="shared" si="4"/>
        <v>20.01.2022</v>
      </c>
      <c r="C93" s="48">
        <f t="shared" si="5"/>
        <v>91</v>
      </c>
      <c r="D93" s="49">
        <f t="shared" si="6"/>
        <v>-156</v>
      </c>
      <c r="E93" s="54">
        <f t="shared" si="9"/>
        <v>-32</v>
      </c>
      <c r="F93" s="40">
        <f t="shared" si="9"/>
        <v>8</v>
      </c>
      <c r="G93" s="40">
        <f t="shared" si="9"/>
        <v>10</v>
      </c>
      <c r="H93" s="40">
        <f t="shared" si="9"/>
        <v>10</v>
      </c>
      <c r="I93" s="40">
        <f t="shared" si="9"/>
        <v>10</v>
      </c>
      <c r="J93" s="40">
        <f t="shared" si="9"/>
        <v>27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6</v>
      </c>
      <c r="O93" s="40">
        <f t="shared" si="9"/>
        <v>10</v>
      </c>
      <c r="P93" s="40">
        <f t="shared" si="9"/>
        <v>10</v>
      </c>
      <c r="Q93" s="40">
        <f t="shared" si="9"/>
        <v>0</v>
      </c>
      <c r="R93" s="40">
        <f t="shared" si="9"/>
        <v>0</v>
      </c>
      <c r="S93" s="40">
        <f t="shared" si="9"/>
        <v>-14</v>
      </c>
      <c r="T93" s="40">
        <f t="shared" si="9"/>
        <v>-50</v>
      </c>
      <c r="U93" s="40">
        <f t="shared" si="9"/>
        <v>-42</v>
      </c>
      <c r="V93" s="40">
        <f t="shared" si="9"/>
        <v>0</v>
      </c>
      <c r="W93" s="40">
        <f t="shared" si="9"/>
        <v>0</v>
      </c>
      <c r="X93" s="40">
        <f t="shared" si="9"/>
        <v>0</v>
      </c>
      <c r="Y93" s="40">
        <f t="shared" si="9"/>
        <v>0</v>
      </c>
      <c r="Z93" s="40">
        <f t="shared" si="9"/>
        <v>-18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21.01.2022</v>
      </c>
      <c r="C94" s="48">
        <f t="shared" si="5"/>
        <v>545</v>
      </c>
      <c r="D94" s="49">
        <f t="shared" si="6"/>
        <v>0</v>
      </c>
      <c r="E94" s="54">
        <f t="shared" si="9"/>
        <v>0</v>
      </c>
      <c r="F94" s="40">
        <f t="shared" si="9"/>
        <v>10</v>
      </c>
      <c r="G94" s="40">
        <f t="shared" si="9"/>
        <v>15</v>
      </c>
      <c r="H94" s="40">
        <f t="shared" si="9"/>
        <v>15</v>
      </c>
      <c r="I94" s="40">
        <f t="shared" si="9"/>
        <v>10</v>
      </c>
      <c r="J94" s="40">
        <f t="shared" si="9"/>
        <v>30</v>
      </c>
      <c r="K94" s="40">
        <f t="shared" si="9"/>
        <v>13</v>
      </c>
      <c r="L94" s="40">
        <f t="shared" si="9"/>
        <v>15</v>
      </c>
      <c r="M94" s="40">
        <f t="shared" si="9"/>
        <v>20</v>
      </c>
      <c r="N94" s="40">
        <f t="shared" si="9"/>
        <v>10</v>
      </c>
      <c r="O94" s="40">
        <f t="shared" si="9"/>
        <v>36</v>
      </c>
      <c r="P94" s="40">
        <f t="shared" si="9"/>
        <v>47</v>
      </c>
      <c r="Q94" s="40">
        <f t="shared" si="9"/>
        <v>60</v>
      </c>
      <c r="R94" s="40">
        <f t="shared" si="9"/>
        <v>60</v>
      </c>
      <c r="S94" s="40">
        <f t="shared" si="9"/>
        <v>36</v>
      </c>
      <c r="T94" s="40">
        <f t="shared" si="9"/>
        <v>10</v>
      </c>
      <c r="U94" s="40">
        <f t="shared" si="9"/>
        <v>29</v>
      </c>
      <c r="V94" s="40">
        <f t="shared" si="9"/>
        <v>20</v>
      </c>
      <c r="W94" s="40">
        <f t="shared" si="9"/>
        <v>24</v>
      </c>
      <c r="X94" s="40">
        <f t="shared" si="9"/>
        <v>10</v>
      </c>
      <c r="Y94" s="40">
        <f t="shared" si="9"/>
        <v>20</v>
      </c>
      <c r="Z94" s="40">
        <f t="shared" si="9"/>
        <v>15</v>
      </c>
      <c r="AA94" s="40">
        <f t="shared" si="9"/>
        <v>20</v>
      </c>
      <c r="AB94" s="41">
        <f t="shared" si="9"/>
        <v>20</v>
      </c>
    </row>
    <row r="95" spans="2:28" ht="17.25" thickTop="1" thickBot="1" x14ac:dyDescent="0.3">
      <c r="B95" s="42" t="str">
        <f t="shared" si="4"/>
        <v>22.01.2022</v>
      </c>
      <c r="C95" s="48">
        <f t="shared" si="5"/>
        <v>80</v>
      </c>
      <c r="D95" s="49">
        <f t="shared" si="6"/>
        <v>0</v>
      </c>
      <c r="E95" s="54">
        <f t="shared" si="9"/>
        <v>13</v>
      </c>
      <c r="F95" s="40">
        <f t="shared" si="9"/>
        <v>0</v>
      </c>
      <c r="G95" s="40">
        <f t="shared" si="9"/>
        <v>7</v>
      </c>
      <c r="H95" s="40">
        <f t="shared" si="9"/>
        <v>10</v>
      </c>
      <c r="I95" s="40">
        <f t="shared" si="9"/>
        <v>10</v>
      </c>
      <c r="J95" s="40">
        <f t="shared" si="9"/>
        <v>0</v>
      </c>
      <c r="K95" s="40">
        <f t="shared" si="9"/>
        <v>21</v>
      </c>
      <c r="L95" s="40">
        <f t="shared" si="9"/>
        <v>2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17</v>
      </c>
      <c r="S95" s="40">
        <f t="shared" si="9"/>
        <v>0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23.01.2022</v>
      </c>
      <c r="C96" s="48">
        <f t="shared" si="5"/>
        <v>307</v>
      </c>
      <c r="D96" s="49">
        <f t="shared" si="6"/>
        <v>-53</v>
      </c>
      <c r="E96" s="54">
        <f t="shared" si="9"/>
        <v>6</v>
      </c>
      <c r="F96" s="40">
        <f t="shared" si="9"/>
        <v>10</v>
      </c>
      <c r="G96" s="40">
        <f t="shared" si="9"/>
        <v>20</v>
      </c>
      <c r="H96" s="40">
        <f t="shared" si="9"/>
        <v>20</v>
      </c>
      <c r="I96" s="40">
        <f t="shared" si="9"/>
        <v>20</v>
      </c>
      <c r="J96" s="40">
        <f t="shared" si="9"/>
        <v>18</v>
      </c>
      <c r="K96" s="40">
        <f t="shared" si="9"/>
        <v>-10</v>
      </c>
      <c r="L96" s="40">
        <f t="shared" si="9"/>
        <v>0</v>
      </c>
      <c r="M96" s="40">
        <f t="shared" si="9"/>
        <v>-15</v>
      </c>
      <c r="N96" s="40">
        <f t="shared" si="9"/>
        <v>-28</v>
      </c>
      <c r="O96" s="40">
        <f t="shared" si="9"/>
        <v>0</v>
      </c>
      <c r="P96" s="40">
        <f t="shared" si="9"/>
        <v>0</v>
      </c>
      <c r="Q96" s="40">
        <f t="shared" si="9"/>
        <v>11</v>
      </c>
      <c r="R96" s="40">
        <f t="shared" si="9"/>
        <v>10</v>
      </c>
      <c r="S96" s="40">
        <f t="shared" si="9"/>
        <v>10</v>
      </c>
      <c r="T96" s="40">
        <f t="shared" ref="T96:AB96" si="10">T26+T61</f>
        <v>10</v>
      </c>
      <c r="U96" s="40">
        <f t="shared" si="10"/>
        <v>25</v>
      </c>
      <c r="V96" s="40">
        <f t="shared" si="10"/>
        <v>20</v>
      </c>
      <c r="W96" s="40">
        <f t="shared" si="10"/>
        <v>25</v>
      </c>
      <c r="X96" s="40">
        <f t="shared" si="10"/>
        <v>20</v>
      </c>
      <c r="Y96" s="40">
        <f t="shared" si="10"/>
        <v>17</v>
      </c>
      <c r="Z96" s="40">
        <f t="shared" si="10"/>
        <v>22</v>
      </c>
      <c r="AA96" s="40">
        <f t="shared" si="10"/>
        <v>28</v>
      </c>
      <c r="AB96" s="41">
        <f t="shared" si="10"/>
        <v>15</v>
      </c>
    </row>
    <row r="97" spans="2:28" ht="17.25" thickTop="1" thickBot="1" x14ac:dyDescent="0.3">
      <c r="B97" s="42" t="str">
        <f t="shared" si="4"/>
        <v>24.01.2022</v>
      </c>
      <c r="C97" s="48">
        <f t="shared" si="5"/>
        <v>390</v>
      </c>
      <c r="D97" s="49">
        <f t="shared" si="6"/>
        <v>0</v>
      </c>
      <c r="E97" s="54">
        <f t="shared" ref="E97:AB104" si="11">E27+E62</f>
        <v>19</v>
      </c>
      <c r="F97" s="40">
        <f t="shared" si="11"/>
        <v>10</v>
      </c>
      <c r="G97" s="40">
        <f t="shared" si="11"/>
        <v>20</v>
      </c>
      <c r="H97" s="40">
        <f t="shared" si="11"/>
        <v>18</v>
      </c>
      <c r="I97" s="40">
        <f t="shared" si="11"/>
        <v>15</v>
      </c>
      <c r="J97" s="40">
        <f t="shared" si="11"/>
        <v>10</v>
      </c>
      <c r="K97" s="40">
        <f t="shared" si="11"/>
        <v>10</v>
      </c>
      <c r="L97" s="40">
        <f t="shared" si="11"/>
        <v>10</v>
      </c>
      <c r="M97" s="40">
        <f t="shared" si="11"/>
        <v>10</v>
      </c>
      <c r="N97" s="40">
        <f t="shared" si="11"/>
        <v>13</v>
      </c>
      <c r="O97" s="40">
        <f t="shared" si="11"/>
        <v>10</v>
      </c>
      <c r="P97" s="40">
        <f t="shared" si="11"/>
        <v>20</v>
      </c>
      <c r="Q97" s="40">
        <f t="shared" si="11"/>
        <v>20</v>
      </c>
      <c r="R97" s="40">
        <f t="shared" si="11"/>
        <v>20</v>
      </c>
      <c r="S97" s="40">
        <f t="shared" si="11"/>
        <v>12</v>
      </c>
      <c r="T97" s="40">
        <f t="shared" si="11"/>
        <v>33</v>
      </c>
      <c r="U97" s="40">
        <f t="shared" si="11"/>
        <v>45</v>
      </c>
      <c r="V97" s="40">
        <f t="shared" si="11"/>
        <v>20</v>
      </c>
      <c r="W97" s="40">
        <f t="shared" si="11"/>
        <v>35</v>
      </c>
      <c r="X97" s="40">
        <f t="shared" si="11"/>
        <v>10</v>
      </c>
      <c r="Y97" s="40">
        <f t="shared" si="11"/>
        <v>10</v>
      </c>
      <c r="Z97" s="40">
        <f t="shared" si="11"/>
        <v>0</v>
      </c>
      <c r="AA97" s="40">
        <f t="shared" si="11"/>
        <v>10</v>
      </c>
      <c r="AB97" s="41">
        <f t="shared" si="11"/>
        <v>10</v>
      </c>
    </row>
    <row r="98" spans="2:28" ht="17.25" thickTop="1" thickBot="1" x14ac:dyDescent="0.3">
      <c r="B98" s="42" t="str">
        <f t="shared" si="4"/>
        <v>25.01.2022</v>
      </c>
      <c r="C98" s="48">
        <f t="shared" si="5"/>
        <v>521</v>
      </c>
      <c r="D98" s="49">
        <f t="shared" si="6"/>
        <v>0</v>
      </c>
      <c r="E98" s="54">
        <f t="shared" si="11"/>
        <v>51</v>
      </c>
      <c r="F98" s="40">
        <f t="shared" si="11"/>
        <v>0</v>
      </c>
      <c r="G98" s="40">
        <f t="shared" si="11"/>
        <v>33</v>
      </c>
      <c r="H98" s="40">
        <f t="shared" si="11"/>
        <v>21</v>
      </c>
      <c r="I98" s="40">
        <f t="shared" si="11"/>
        <v>21</v>
      </c>
      <c r="J98" s="40">
        <f t="shared" si="11"/>
        <v>13</v>
      </c>
      <c r="K98" s="40">
        <f t="shared" si="11"/>
        <v>30</v>
      </c>
      <c r="L98" s="40">
        <f t="shared" si="11"/>
        <v>36</v>
      </c>
      <c r="M98" s="40">
        <f t="shared" si="11"/>
        <v>10</v>
      </c>
      <c r="N98" s="40">
        <f t="shared" si="11"/>
        <v>25</v>
      </c>
      <c r="O98" s="40">
        <f t="shared" si="11"/>
        <v>20</v>
      </c>
      <c r="P98" s="40">
        <f t="shared" si="11"/>
        <v>18</v>
      </c>
      <c r="Q98" s="40">
        <f t="shared" si="11"/>
        <v>31</v>
      </c>
      <c r="R98" s="40">
        <f t="shared" si="11"/>
        <v>31</v>
      </c>
      <c r="S98" s="40">
        <f t="shared" si="11"/>
        <v>10</v>
      </c>
      <c r="T98" s="40">
        <f t="shared" si="11"/>
        <v>10</v>
      </c>
      <c r="U98" s="40">
        <f t="shared" si="11"/>
        <v>15</v>
      </c>
      <c r="V98" s="40">
        <f t="shared" si="11"/>
        <v>10</v>
      </c>
      <c r="W98" s="40">
        <f t="shared" si="11"/>
        <v>20</v>
      </c>
      <c r="X98" s="40">
        <f t="shared" si="11"/>
        <v>15</v>
      </c>
      <c r="Y98" s="40">
        <f t="shared" si="11"/>
        <v>10</v>
      </c>
      <c r="Z98" s="40">
        <f t="shared" si="11"/>
        <v>71</v>
      </c>
      <c r="AA98" s="40">
        <f t="shared" si="11"/>
        <v>10</v>
      </c>
      <c r="AB98" s="41">
        <f t="shared" si="11"/>
        <v>10</v>
      </c>
    </row>
    <row r="99" spans="2:28" ht="17.25" thickTop="1" thickBot="1" x14ac:dyDescent="0.3">
      <c r="B99" s="42" t="str">
        <f t="shared" si="4"/>
        <v>26.01.2022</v>
      </c>
      <c r="C99" s="48">
        <f t="shared" si="5"/>
        <v>563</v>
      </c>
      <c r="D99" s="49">
        <f t="shared" si="6"/>
        <v>0</v>
      </c>
      <c r="E99" s="54">
        <f t="shared" si="11"/>
        <v>31</v>
      </c>
      <c r="F99" s="40">
        <f t="shared" si="11"/>
        <v>10</v>
      </c>
      <c r="G99" s="40">
        <f t="shared" si="11"/>
        <v>61</v>
      </c>
      <c r="H99" s="40">
        <f t="shared" si="11"/>
        <v>61</v>
      </c>
      <c r="I99" s="40">
        <f t="shared" si="11"/>
        <v>12</v>
      </c>
      <c r="J99" s="40">
        <f t="shared" si="11"/>
        <v>48</v>
      </c>
      <c r="K99" s="40">
        <f t="shared" si="11"/>
        <v>61</v>
      </c>
      <c r="L99" s="40">
        <f t="shared" si="11"/>
        <v>61</v>
      </c>
      <c r="M99" s="40">
        <f t="shared" si="11"/>
        <v>31</v>
      </c>
      <c r="N99" s="40">
        <f t="shared" si="11"/>
        <v>10</v>
      </c>
      <c r="O99" s="40">
        <f t="shared" si="11"/>
        <v>10</v>
      </c>
      <c r="P99" s="40">
        <f t="shared" si="11"/>
        <v>10</v>
      </c>
      <c r="Q99" s="40">
        <f t="shared" si="11"/>
        <v>20</v>
      </c>
      <c r="R99" s="40">
        <f t="shared" si="11"/>
        <v>10</v>
      </c>
      <c r="S99" s="40">
        <f t="shared" si="11"/>
        <v>10</v>
      </c>
      <c r="T99" s="40">
        <f t="shared" si="11"/>
        <v>10</v>
      </c>
      <c r="U99" s="40">
        <f t="shared" si="11"/>
        <v>10</v>
      </c>
      <c r="V99" s="40">
        <f t="shared" si="11"/>
        <v>10</v>
      </c>
      <c r="W99" s="40">
        <f t="shared" si="11"/>
        <v>10</v>
      </c>
      <c r="X99" s="40">
        <f t="shared" si="11"/>
        <v>22</v>
      </c>
      <c r="Y99" s="40">
        <f t="shared" si="11"/>
        <v>10</v>
      </c>
      <c r="Z99" s="40">
        <f t="shared" si="11"/>
        <v>18</v>
      </c>
      <c r="AA99" s="40">
        <f t="shared" si="11"/>
        <v>14</v>
      </c>
      <c r="AB99" s="41">
        <f t="shared" si="11"/>
        <v>13</v>
      </c>
    </row>
    <row r="100" spans="2:28" ht="17.25" thickTop="1" thickBot="1" x14ac:dyDescent="0.3">
      <c r="B100" s="42" t="str">
        <f t="shared" si="4"/>
        <v>27.01.2022</v>
      </c>
      <c r="C100" s="48">
        <f t="shared" si="5"/>
        <v>10</v>
      </c>
      <c r="D100" s="49">
        <f t="shared" si="6"/>
        <v>-298</v>
      </c>
      <c r="E100" s="54">
        <f t="shared" si="11"/>
        <v>0</v>
      </c>
      <c r="F100" s="40">
        <f t="shared" si="11"/>
        <v>-3</v>
      </c>
      <c r="G100" s="40">
        <f t="shared" si="11"/>
        <v>0</v>
      </c>
      <c r="H100" s="40">
        <f t="shared" si="11"/>
        <v>-5</v>
      </c>
      <c r="I100" s="40">
        <f t="shared" si="11"/>
        <v>-15</v>
      </c>
      <c r="J100" s="40">
        <f t="shared" si="11"/>
        <v>-15</v>
      </c>
      <c r="K100" s="40">
        <f t="shared" si="11"/>
        <v>-21</v>
      </c>
      <c r="L100" s="40">
        <f t="shared" si="11"/>
        <v>-21</v>
      </c>
      <c r="M100" s="40">
        <f t="shared" si="11"/>
        <v>-13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-39</v>
      </c>
      <c r="S100" s="40">
        <f t="shared" si="11"/>
        <v>-50</v>
      </c>
      <c r="T100" s="40">
        <f t="shared" si="11"/>
        <v>-50</v>
      </c>
      <c r="U100" s="40">
        <f t="shared" si="11"/>
        <v>0</v>
      </c>
      <c r="V100" s="40">
        <f t="shared" si="11"/>
        <v>0</v>
      </c>
      <c r="W100" s="40">
        <f t="shared" si="11"/>
        <v>-8</v>
      </c>
      <c r="X100" s="40">
        <f t="shared" si="11"/>
        <v>-28</v>
      </c>
      <c r="Y100" s="40">
        <f t="shared" si="11"/>
        <v>-26</v>
      </c>
      <c r="Z100" s="40">
        <f t="shared" si="11"/>
        <v>0</v>
      </c>
      <c r="AA100" s="40">
        <f t="shared" si="11"/>
        <v>-4</v>
      </c>
      <c r="AB100" s="41">
        <f t="shared" si="11"/>
        <v>10</v>
      </c>
    </row>
    <row r="101" spans="2:28" ht="17.25" thickTop="1" thickBot="1" x14ac:dyDescent="0.3">
      <c r="B101" s="42" t="str">
        <f t="shared" si="4"/>
        <v>28.01.2022</v>
      </c>
      <c r="C101" s="48">
        <f t="shared" si="5"/>
        <v>98</v>
      </c>
      <c r="D101" s="49">
        <f t="shared" si="6"/>
        <v>-441</v>
      </c>
      <c r="E101" s="54">
        <f t="shared" si="11"/>
        <v>12</v>
      </c>
      <c r="F101" s="40">
        <f t="shared" si="11"/>
        <v>10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2</v>
      </c>
      <c r="L101" s="40">
        <f t="shared" si="11"/>
        <v>31</v>
      </c>
      <c r="M101" s="40">
        <f t="shared" si="11"/>
        <v>14</v>
      </c>
      <c r="N101" s="40">
        <f t="shared" si="11"/>
        <v>19</v>
      </c>
      <c r="O101" s="40">
        <f t="shared" si="11"/>
        <v>10</v>
      </c>
      <c r="P101" s="40">
        <f t="shared" si="11"/>
        <v>0</v>
      </c>
      <c r="Q101" s="40">
        <f t="shared" si="11"/>
        <v>-37</v>
      </c>
      <c r="R101" s="40">
        <f t="shared" si="11"/>
        <v>-50</v>
      </c>
      <c r="S101" s="40">
        <f t="shared" si="11"/>
        <v>-50</v>
      </c>
      <c r="T101" s="40">
        <f t="shared" si="11"/>
        <v>-50</v>
      </c>
      <c r="U101" s="40">
        <f t="shared" si="11"/>
        <v>-30</v>
      </c>
      <c r="V101" s="40">
        <f t="shared" si="11"/>
        <v>-40</v>
      </c>
      <c r="W101" s="40">
        <f t="shared" si="11"/>
        <v>-35</v>
      </c>
      <c r="X101" s="40">
        <f t="shared" si="11"/>
        <v>-47</v>
      </c>
      <c r="Y101" s="40">
        <f t="shared" si="11"/>
        <v>-45</v>
      </c>
      <c r="Z101" s="40">
        <f t="shared" si="11"/>
        <v>-42</v>
      </c>
      <c r="AA101" s="40">
        <f t="shared" si="11"/>
        <v>-13</v>
      </c>
      <c r="AB101" s="41">
        <f t="shared" si="11"/>
        <v>-2</v>
      </c>
    </row>
    <row r="102" spans="2:28" ht="17.25" thickTop="1" thickBot="1" x14ac:dyDescent="0.3">
      <c r="B102" s="42" t="str">
        <f>B67</f>
        <v>29.01.2022</v>
      </c>
      <c r="C102" s="48">
        <f t="shared" si="5"/>
        <v>10</v>
      </c>
      <c r="D102" s="49">
        <f t="shared" si="6"/>
        <v>-870</v>
      </c>
      <c r="E102" s="54">
        <f t="shared" si="11"/>
        <v>-48</v>
      </c>
      <c r="F102" s="40">
        <f t="shared" si="11"/>
        <v>10</v>
      </c>
      <c r="G102" s="40">
        <f t="shared" si="11"/>
        <v>-35</v>
      </c>
      <c r="H102" s="40">
        <f t="shared" si="11"/>
        <v>-15</v>
      </c>
      <c r="I102" s="40">
        <f t="shared" si="11"/>
        <v>-21</v>
      </c>
      <c r="J102" s="40">
        <f t="shared" si="11"/>
        <v>0</v>
      </c>
      <c r="K102" s="40">
        <f t="shared" si="11"/>
        <v>0</v>
      </c>
      <c r="L102" s="40">
        <f t="shared" si="11"/>
        <v>-1</v>
      </c>
      <c r="M102" s="40">
        <f t="shared" si="11"/>
        <v>0</v>
      </c>
      <c r="N102" s="40">
        <f t="shared" si="11"/>
        <v>-50</v>
      </c>
      <c r="O102" s="40">
        <f t="shared" si="11"/>
        <v>-50</v>
      </c>
      <c r="P102" s="40">
        <f t="shared" si="11"/>
        <v>-50</v>
      </c>
      <c r="Q102" s="40">
        <f t="shared" si="11"/>
        <v>-50</v>
      </c>
      <c r="R102" s="40">
        <f t="shared" si="11"/>
        <v>-50</v>
      </c>
      <c r="S102" s="40">
        <f t="shared" si="11"/>
        <v>-50</v>
      </c>
      <c r="T102" s="40">
        <f t="shared" si="11"/>
        <v>-50</v>
      </c>
      <c r="U102" s="40">
        <f t="shared" si="11"/>
        <v>-50</v>
      </c>
      <c r="V102" s="40">
        <f t="shared" si="11"/>
        <v>-50</v>
      </c>
      <c r="W102" s="40">
        <f t="shared" si="11"/>
        <v>-50</v>
      </c>
      <c r="X102" s="40">
        <f t="shared" si="11"/>
        <v>-50</v>
      </c>
      <c r="Y102" s="40">
        <f t="shared" si="11"/>
        <v>-50</v>
      </c>
      <c r="Z102" s="40">
        <f t="shared" si="11"/>
        <v>-50</v>
      </c>
      <c r="AA102" s="40">
        <f t="shared" si="11"/>
        <v>-50</v>
      </c>
      <c r="AB102" s="41">
        <f t="shared" si="11"/>
        <v>-50</v>
      </c>
    </row>
    <row r="103" spans="2:28" ht="17.25" thickTop="1" thickBot="1" x14ac:dyDescent="0.3">
      <c r="B103" s="42" t="str">
        <f t="shared" si="4"/>
        <v>30.01.2022</v>
      </c>
      <c r="C103" s="48">
        <f t="shared" si="5"/>
        <v>49</v>
      </c>
      <c r="D103" s="49">
        <f t="shared" si="6"/>
        <v>-48</v>
      </c>
      <c r="E103" s="54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6</v>
      </c>
      <c r="J103" s="40">
        <f t="shared" si="11"/>
        <v>10</v>
      </c>
      <c r="K103" s="40">
        <f t="shared" si="11"/>
        <v>11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2</v>
      </c>
      <c r="V103" s="40">
        <f t="shared" si="11"/>
        <v>0</v>
      </c>
      <c r="W103" s="40">
        <f t="shared" si="11"/>
        <v>10</v>
      </c>
      <c r="X103" s="40">
        <f t="shared" si="11"/>
        <v>10</v>
      </c>
      <c r="Y103" s="40">
        <f t="shared" si="11"/>
        <v>0</v>
      </c>
      <c r="Z103" s="40">
        <f t="shared" si="11"/>
        <v>-5</v>
      </c>
      <c r="AA103" s="40">
        <f t="shared" si="11"/>
        <v>-43</v>
      </c>
      <c r="AB103" s="41">
        <f t="shared" si="11"/>
        <v>0</v>
      </c>
    </row>
    <row r="104" spans="2:28" ht="16.5" thickTop="1" x14ac:dyDescent="0.25">
      <c r="B104" s="43" t="str">
        <f t="shared" si="4"/>
        <v>31.01.2022</v>
      </c>
      <c r="C104" s="62">
        <f t="shared" si="5"/>
        <v>343</v>
      </c>
      <c r="D104" s="63">
        <f t="shared" si="6"/>
        <v>0</v>
      </c>
      <c r="E104" s="58">
        <f t="shared" si="11"/>
        <v>10</v>
      </c>
      <c r="F104" s="59">
        <f t="shared" si="11"/>
        <v>15</v>
      </c>
      <c r="G104" s="59">
        <f t="shared" si="11"/>
        <v>10</v>
      </c>
      <c r="H104" s="59">
        <f t="shared" si="11"/>
        <v>10</v>
      </c>
      <c r="I104" s="59">
        <f t="shared" si="11"/>
        <v>10</v>
      </c>
      <c r="J104" s="59">
        <f t="shared" si="11"/>
        <v>61</v>
      </c>
      <c r="K104" s="59">
        <f t="shared" si="11"/>
        <v>13</v>
      </c>
      <c r="L104" s="59">
        <f t="shared" si="11"/>
        <v>16</v>
      </c>
      <c r="M104" s="59">
        <f t="shared" si="11"/>
        <v>10</v>
      </c>
      <c r="N104" s="59">
        <f t="shared" si="11"/>
        <v>25</v>
      </c>
      <c r="O104" s="59">
        <f t="shared" si="11"/>
        <v>13</v>
      </c>
      <c r="P104" s="59">
        <f t="shared" si="11"/>
        <v>10</v>
      </c>
      <c r="Q104" s="59">
        <f t="shared" si="11"/>
        <v>10</v>
      </c>
      <c r="R104" s="59">
        <f t="shared" si="11"/>
        <v>10</v>
      </c>
      <c r="S104" s="59">
        <f t="shared" si="11"/>
        <v>20</v>
      </c>
      <c r="T104" s="59">
        <f t="shared" si="11"/>
        <v>10</v>
      </c>
      <c r="U104" s="59">
        <f t="shared" si="11"/>
        <v>10</v>
      </c>
      <c r="V104" s="59">
        <f t="shared" si="11"/>
        <v>10</v>
      </c>
      <c r="W104" s="59">
        <f t="shared" si="11"/>
        <v>10</v>
      </c>
      <c r="X104" s="59">
        <f t="shared" si="11"/>
        <v>10</v>
      </c>
      <c r="Y104" s="59">
        <f t="shared" si="11"/>
        <v>15</v>
      </c>
      <c r="Z104" s="59">
        <f t="shared" si="11"/>
        <v>10</v>
      </c>
      <c r="AA104" s="59">
        <f t="shared" si="11"/>
        <v>10</v>
      </c>
      <c r="AB104" s="60">
        <f t="shared" si="11"/>
        <v>15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FE77-243B-43E4-9511-F7086D25D48A}">
  <sheetPr codeName="Sheet8"/>
  <dimension ref="B2:AB35"/>
  <sheetViews>
    <sheetView zoomScale="85" zoomScaleNormal="85" workbookViewId="0">
      <selection activeCell="V37" sqref="V37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01.01.2022</v>
      </c>
      <c r="C4" s="76">
        <f>SUM(E4:AB4)</f>
        <v>682.54930000000013</v>
      </c>
      <c r="D4" s="77"/>
      <c r="E4" s="50">
        <v>17.887499999999999</v>
      </c>
      <c r="F4" s="51">
        <v>-5.8818000000000001</v>
      </c>
      <c r="G4" s="51">
        <v>-0.5665</v>
      </c>
      <c r="H4" s="51">
        <v>19.948499999999999</v>
      </c>
      <c r="I4" s="51">
        <v>49.259799999999998</v>
      </c>
      <c r="J4" s="51">
        <v>68.874700000000004</v>
      </c>
      <c r="K4" s="51">
        <v>50.956699999999998</v>
      </c>
      <c r="L4" s="51">
        <v>85.524699999999996</v>
      </c>
      <c r="M4" s="51">
        <v>53.693199999999997</v>
      </c>
      <c r="N4" s="51">
        <v>30.158999999999999</v>
      </c>
      <c r="O4" s="51">
        <v>1.3234999999999999</v>
      </c>
      <c r="P4" s="51">
        <v>11.660299999999999</v>
      </c>
      <c r="Q4" s="51">
        <v>3.5638000000000001</v>
      </c>
      <c r="R4" s="52">
        <v>12.9299</v>
      </c>
      <c r="S4" s="53">
        <v>51.734900000000003</v>
      </c>
      <c r="T4" s="40">
        <v>30.993300000000001</v>
      </c>
      <c r="U4" s="40">
        <v>-6.4382999999999999</v>
      </c>
      <c r="V4" s="40">
        <v>-8.7167999999999992</v>
      </c>
      <c r="W4" s="40">
        <v>4.016</v>
      </c>
      <c r="X4" s="40">
        <v>22.5852</v>
      </c>
      <c r="Y4" s="40">
        <v>47.612400000000001</v>
      </c>
      <c r="Z4" s="40">
        <v>45.432899999999997</v>
      </c>
      <c r="AA4" s="40">
        <v>40.579500000000003</v>
      </c>
      <c r="AB4" s="41">
        <v>55.416899999999998</v>
      </c>
    </row>
    <row r="5" spans="2:28" ht="17.25" thickTop="1" thickBot="1" x14ac:dyDescent="0.3">
      <c r="B5" s="42" t="str">
        <f>'Angazirana aFRR energija'!B5</f>
        <v>02.01.2022</v>
      </c>
      <c r="C5" s="76">
        <f t="shared" ref="C5:C34" si="0">SUM(E5:AB5)</f>
        <v>689.59170000000017</v>
      </c>
      <c r="D5" s="77"/>
      <c r="E5" s="54">
        <v>23.5761</v>
      </c>
      <c r="F5" s="40">
        <v>28.174099999999999</v>
      </c>
      <c r="G5" s="40">
        <v>53.785899999999998</v>
      </c>
      <c r="H5" s="40">
        <v>64.936199999999999</v>
      </c>
      <c r="I5" s="40">
        <v>53.224499999999999</v>
      </c>
      <c r="J5" s="40">
        <v>40.904200000000003</v>
      </c>
      <c r="K5" s="40">
        <v>38.820700000000002</v>
      </c>
      <c r="L5" s="40">
        <v>95.061999999999998</v>
      </c>
      <c r="M5" s="40">
        <v>26.9175</v>
      </c>
      <c r="N5" s="40">
        <v>47.292499999999997</v>
      </c>
      <c r="O5" s="40">
        <v>-6.5795000000000003</v>
      </c>
      <c r="P5" s="40">
        <v>6.5660999999999996</v>
      </c>
      <c r="Q5" s="40">
        <v>14.111000000000001</v>
      </c>
      <c r="R5" s="40">
        <v>52.592199999999998</v>
      </c>
      <c r="S5" s="40">
        <v>49.164200000000001</v>
      </c>
      <c r="T5" s="40">
        <v>67.2209</v>
      </c>
      <c r="U5" s="40">
        <v>34.134599999999999</v>
      </c>
      <c r="V5" s="40">
        <v>3.1132</v>
      </c>
      <c r="W5" s="40">
        <v>-6.7712000000000003</v>
      </c>
      <c r="X5" s="40">
        <v>-2.6374</v>
      </c>
      <c r="Y5" s="40">
        <v>14.259499999999999</v>
      </c>
      <c r="Z5" s="40">
        <v>-7.2918000000000003</v>
      </c>
      <c r="AA5" s="40">
        <v>-8.2012999999999998</v>
      </c>
      <c r="AB5" s="41">
        <v>7.2175000000000002</v>
      </c>
    </row>
    <row r="6" spans="2:28" ht="17.25" thickTop="1" thickBot="1" x14ac:dyDescent="0.3">
      <c r="B6" s="42" t="str">
        <f>'Angazirana aFRR energija'!B6</f>
        <v>03.01.2022</v>
      </c>
      <c r="C6" s="76">
        <f t="shared" si="0"/>
        <v>127.87949999999998</v>
      </c>
      <c r="D6" s="77"/>
      <c r="E6" s="54">
        <v>4.9554999999999998</v>
      </c>
      <c r="F6" s="40">
        <v>12.783899999999999</v>
      </c>
      <c r="G6" s="40">
        <v>31.613099999999999</v>
      </c>
      <c r="H6" s="40">
        <v>36.133499999999998</v>
      </c>
      <c r="I6" s="40">
        <v>34.347299999999997</v>
      </c>
      <c r="J6" s="40">
        <v>14.8804</v>
      </c>
      <c r="K6" s="40">
        <v>3.3144999999999998</v>
      </c>
      <c r="L6" s="40">
        <v>-5.6928000000000001</v>
      </c>
      <c r="M6" s="40">
        <v>-20.2134</v>
      </c>
      <c r="N6" s="40">
        <v>-9.8152000000000008</v>
      </c>
      <c r="O6" s="40">
        <v>10.616099999999999</v>
      </c>
      <c r="P6" s="40">
        <v>-7.9428000000000001</v>
      </c>
      <c r="Q6" s="40">
        <v>-12.672499999999999</v>
      </c>
      <c r="R6" s="40">
        <v>-7.0769000000000002</v>
      </c>
      <c r="S6" s="40">
        <v>94.0916</v>
      </c>
      <c r="T6" s="40">
        <v>107.8887</v>
      </c>
      <c r="U6" s="40">
        <v>-11.160299999999999</v>
      </c>
      <c r="V6" s="40">
        <v>-18.216000000000001</v>
      </c>
      <c r="W6" s="40">
        <v>-13.378399999999999</v>
      </c>
      <c r="X6" s="40">
        <v>-2.4531999999999998</v>
      </c>
      <c r="Y6" s="40">
        <v>-31.554400000000001</v>
      </c>
      <c r="Z6" s="40">
        <v>-15.858700000000001</v>
      </c>
      <c r="AA6" s="40">
        <v>-47.042900000000003</v>
      </c>
      <c r="AB6" s="41">
        <v>-19.6676</v>
      </c>
    </row>
    <row r="7" spans="2:28" ht="17.25" thickTop="1" thickBot="1" x14ac:dyDescent="0.3">
      <c r="B7" s="42" t="str">
        <f>'Angazirana aFRR energija'!B7</f>
        <v>04.01.2022</v>
      </c>
      <c r="C7" s="76">
        <f t="shared" si="0"/>
        <v>-842.58089999999982</v>
      </c>
      <c r="D7" s="77"/>
      <c r="E7" s="54">
        <v>-38.075400000000002</v>
      </c>
      <c r="F7" s="40">
        <v>-29.8414</v>
      </c>
      <c r="G7" s="40">
        <v>-8.6953999999999994</v>
      </c>
      <c r="H7" s="40">
        <v>-18.084800000000001</v>
      </c>
      <c r="I7" s="40">
        <v>-12.0825</v>
      </c>
      <c r="J7" s="40">
        <v>-28.174299999999999</v>
      </c>
      <c r="K7" s="40">
        <v>-29.4129</v>
      </c>
      <c r="L7" s="40">
        <v>-41.471800000000002</v>
      </c>
      <c r="M7" s="40">
        <v>-77.522000000000006</v>
      </c>
      <c r="N7" s="40">
        <v>-53.092300000000002</v>
      </c>
      <c r="O7" s="40">
        <v>-42.186999999999998</v>
      </c>
      <c r="P7" s="40">
        <v>-11.226900000000001</v>
      </c>
      <c r="Q7" s="40">
        <v>-11.438499999999999</v>
      </c>
      <c r="R7" s="40">
        <v>-20.4207</v>
      </c>
      <c r="S7" s="40">
        <v>-23.502600000000001</v>
      </c>
      <c r="T7" s="40">
        <v>-8.6765000000000008</v>
      </c>
      <c r="U7" s="40">
        <v>-30.5276</v>
      </c>
      <c r="V7" s="40">
        <v>-53.333799999999997</v>
      </c>
      <c r="W7" s="40">
        <v>-57.521299999999997</v>
      </c>
      <c r="X7" s="40">
        <v>-38.378799999999998</v>
      </c>
      <c r="Y7" s="40">
        <v>-55.893300000000004</v>
      </c>
      <c r="Z7" s="40">
        <v>-41.943899999999999</v>
      </c>
      <c r="AA7" s="40">
        <v>-60.287799999999997</v>
      </c>
      <c r="AB7" s="41">
        <v>-50.789400000000001</v>
      </c>
    </row>
    <row r="8" spans="2:28" ht="17.25" thickTop="1" thickBot="1" x14ac:dyDescent="0.3">
      <c r="B8" s="42" t="str">
        <f>'Angazirana aFRR energija'!B8</f>
        <v>05.01.2022</v>
      </c>
      <c r="C8" s="76">
        <f t="shared" si="0"/>
        <v>-407.10150000000004</v>
      </c>
      <c r="D8" s="77"/>
      <c r="E8" s="54">
        <v>-11.0716</v>
      </c>
      <c r="F8" s="40">
        <v>-10.2066</v>
      </c>
      <c r="G8" s="40">
        <v>-3.2336</v>
      </c>
      <c r="H8" s="40">
        <v>-9.5067000000000004</v>
      </c>
      <c r="I8" s="55">
        <v>-10.221</v>
      </c>
      <c r="J8" s="40">
        <v>-16.150099999999998</v>
      </c>
      <c r="K8" s="40">
        <v>-8.0085999999999995</v>
      </c>
      <c r="L8" s="40">
        <v>-12.2028</v>
      </c>
      <c r="M8" s="40">
        <v>-14.4077</v>
      </c>
      <c r="N8" s="40">
        <v>-6.1679000000000004</v>
      </c>
      <c r="O8" s="40">
        <v>4.8190999999999997</v>
      </c>
      <c r="P8" s="40">
        <v>-2.6438000000000001</v>
      </c>
      <c r="Q8" s="40">
        <v>8.1846999999999994</v>
      </c>
      <c r="R8" s="40">
        <v>-9.6629000000000005</v>
      </c>
      <c r="S8" s="40">
        <v>3.7946</v>
      </c>
      <c r="T8" s="40">
        <v>2.8517000000000001</v>
      </c>
      <c r="U8" s="40">
        <v>-12.936199999999999</v>
      </c>
      <c r="V8" s="40">
        <v>-37.668700000000001</v>
      </c>
      <c r="W8" s="40">
        <v>-49.741599999999998</v>
      </c>
      <c r="X8" s="40">
        <v>-32.259300000000003</v>
      </c>
      <c r="Y8" s="40">
        <v>-37.090299999999999</v>
      </c>
      <c r="Z8" s="40">
        <v>-26.402799999999999</v>
      </c>
      <c r="AA8" s="40">
        <v>-56.8245</v>
      </c>
      <c r="AB8" s="41">
        <v>-60.344900000000003</v>
      </c>
    </row>
    <row r="9" spans="2:28" ht="17.25" thickTop="1" thickBot="1" x14ac:dyDescent="0.3">
      <c r="B9" s="42" t="str">
        <f>'Angazirana aFRR energija'!B9</f>
        <v>06.01.2022</v>
      </c>
      <c r="C9" s="76">
        <f t="shared" si="0"/>
        <v>-378.28609999999998</v>
      </c>
      <c r="D9" s="77"/>
      <c r="E9" s="54">
        <v>-23.244800000000001</v>
      </c>
      <c r="F9" s="40">
        <v>-19.653400000000001</v>
      </c>
      <c r="G9" s="40">
        <v>-28.033999999999999</v>
      </c>
      <c r="H9" s="40">
        <v>-22.110700000000001</v>
      </c>
      <c r="I9" s="40">
        <v>-13.2288</v>
      </c>
      <c r="J9" s="40">
        <v>-23.403400000000001</v>
      </c>
      <c r="K9" s="40">
        <v>6.3388999999999998</v>
      </c>
      <c r="L9" s="40">
        <v>-3.8635000000000002</v>
      </c>
      <c r="M9" s="40">
        <v>-14.573</v>
      </c>
      <c r="N9" s="40">
        <v>-24.4801</v>
      </c>
      <c r="O9" s="40">
        <v>-5.5640000000000001</v>
      </c>
      <c r="P9" s="40">
        <v>-5.1810999999999998</v>
      </c>
      <c r="Q9" s="40">
        <v>-0.96479999999999999</v>
      </c>
      <c r="R9" s="40">
        <v>-1.7615000000000001</v>
      </c>
      <c r="S9" s="40">
        <v>-0.82320000000000004</v>
      </c>
      <c r="T9" s="40">
        <v>-15.532999999999999</v>
      </c>
      <c r="U9" s="40">
        <v>-35.421199999999999</v>
      </c>
      <c r="V9" s="40">
        <v>-22.042899999999999</v>
      </c>
      <c r="W9" s="40">
        <v>-0.54800000000000004</v>
      </c>
      <c r="X9" s="40">
        <v>1.298</v>
      </c>
      <c r="Y9" s="40">
        <v>-12.953200000000001</v>
      </c>
      <c r="Z9" s="40">
        <v>-21.382100000000001</v>
      </c>
      <c r="AA9" s="40">
        <v>-60.668799999999997</v>
      </c>
      <c r="AB9" s="41">
        <v>-30.487500000000001</v>
      </c>
    </row>
    <row r="10" spans="2:28" ht="17.25" thickTop="1" thickBot="1" x14ac:dyDescent="0.3">
      <c r="B10" s="42" t="str">
        <f>'Angazirana aFRR energija'!B10</f>
        <v>07.01.2022</v>
      </c>
      <c r="C10" s="76">
        <f t="shared" si="0"/>
        <v>187.34950000000012</v>
      </c>
      <c r="D10" s="77"/>
      <c r="E10" s="54">
        <v>26.5669</v>
      </c>
      <c r="F10" s="40">
        <v>42.088099999999997</v>
      </c>
      <c r="G10" s="40">
        <v>52.7331</v>
      </c>
      <c r="H10" s="40">
        <v>85.741600000000005</v>
      </c>
      <c r="I10" s="40">
        <v>51.433100000000003</v>
      </c>
      <c r="J10" s="40">
        <v>35.873399999999997</v>
      </c>
      <c r="K10" s="40">
        <v>31.715299999999999</v>
      </c>
      <c r="L10" s="40">
        <v>12.186500000000001</v>
      </c>
      <c r="M10" s="40">
        <v>-0.6008</v>
      </c>
      <c r="N10" s="40">
        <v>5.8316999999999997</v>
      </c>
      <c r="O10" s="40">
        <v>-11.299799999999999</v>
      </c>
      <c r="P10" s="40">
        <v>-13.757099999999999</v>
      </c>
      <c r="Q10" s="40">
        <v>-23.621700000000001</v>
      </c>
      <c r="R10" s="40">
        <v>-8.7335999999999991</v>
      </c>
      <c r="S10" s="40">
        <v>-9.4282000000000004</v>
      </c>
      <c r="T10" s="40">
        <v>-8.7685999999999993</v>
      </c>
      <c r="U10" s="40">
        <v>-5.7225999999999999</v>
      </c>
      <c r="V10" s="40">
        <v>-1.8428</v>
      </c>
      <c r="W10" s="40">
        <v>-4.8282999999999996</v>
      </c>
      <c r="X10" s="40">
        <v>2.2105000000000001</v>
      </c>
      <c r="Y10" s="40">
        <v>-5.9162999999999997</v>
      </c>
      <c r="Z10" s="40">
        <v>-5.6306000000000003</v>
      </c>
      <c r="AA10" s="40">
        <v>-29.5318</v>
      </c>
      <c r="AB10" s="41">
        <v>-29.348500000000001</v>
      </c>
    </row>
    <row r="11" spans="2:28" ht="17.25" thickTop="1" thickBot="1" x14ac:dyDescent="0.3">
      <c r="B11" s="42" t="str">
        <f>'Angazirana aFRR energija'!B11</f>
        <v>08.01.2022</v>
      </c>
      <c r="C11" s="76">
        <f t="shared" si="0"/>
        <v>-495.10050000000001</v>
      </c>
      <c r="D11" s="77"/>
      <c r="E11" s="54">
        <v>-0.84060000000000001</v>
      </c>
      <c r="F11" s="40">
        <v>-4.2805</v>
      </c>
      <c r="G11" s="40">
        <v>-3.7894000000000001</v>
      </c>
      <c r="H11" s="40">
        <v>14.173999999999999</v>
      </c>
      <c r="I11" s="40">
        <v>17.086500000000001</v>
      </c>
      <c r="J11" s="40">
        <v>19.848500000000001</v>
      </c>
      <c r="K11" s="40">
        <v>2.4826000000000001</v>
      </c>
      <c r="L11" s="40">
        <v>17.450900000000001</v>
      </c>
      <c r="M11" s="40">
        <v>-21.0444</v>
      </c>
      <c r="N11" s="40">
        <v>-18.209399999999999</v>
      </c>
      <c r="O11" s="40">
        <v>-62.872399999999999</v>
      </c>
      <c r="P11" s="40">
        <v>-48.588099999999997</v>
      </c>
      <c r="Q11" s="40">
        <v>-60.838000000000001</v>
      </c>
      <c r="R11" s="40">
        <v>-62.751100000000001</v>
      </c>
      <c r="S11" s="40">
        <v>-53.328099999999999</v>
      </c>
      <c r="T11" s="40">
        <v>-63.099800000000002</v>
      </c>
      <c r="U11" s="40">
        <v>-34.280099999999997</v>
      </c>
      <c r="V11" s="40">
        <v>-25.793500000000002</v>
      </c>
      <c r="W11" s="40">
        <v>-17.228200000000001</v>
      </c>
      <c r="X11" s="40">
        <v>-33.889000000000003</v>
      </c>
      <c r="Y11" s="40">
        <v>-7.9013</v>
      </c>
      <c r="Z11" s="40">
        <v>-9.3539999999999992</v>
      </c>
      <c r="AA11" s="40">
        <v>-22.205500000000001</v>
      </c>
      <c r="AB11" s="41">
        <v>-15.849600000000001</v>
      </c>
    </row>
    <row r="12" spans="2:28" ht="17.25" thickTop="1" thickBot="1" x14ac:dyDescent="0.3">
      <c r="B12" s="42" t="str">
        <f>'Angazirana aFRR energija'!B12</f>
        <v>09.01.2022</v>
      </c>
      <c r="C12" s="76">
        <f t="shared" si="0"/>
        <v>-331.69630000000001</v>
      </c>
      <c r="D12" s="77"/>
      <c r="E12" s="54">
        <v>-15.589399999999999</v>
      </c>
      <c r="F12" s="40">
        <v>-12.2355</v>
      </c>
      <c r="G12" s="40">
        <v>-11.292999999999999</v>
      </c>
      <c r="H12" s="40">
        <v>-5.4774000000000003</v>
      </c>
      <c r="I12" s="40">
        <v>-3.3851</v>
      </c>
      <c r="J12" s="40">
        <v>7.7897999999999996</v>
      </c>
      <c r="K12" s="40">
        <v>-18.372599999999998</v>
      </c>
      <c r="L12" s="40">
        <v>-8.3010000000000002</v>
      </c>
      <c r="M12" s="40">
        <v>-14.8043</v>
      </c>
      <c r="N12" s="40">
        <v>7.2586000000000004</v>
      </c>
      <c r="O12" s="40">
        <v>-12.849</v>
      </c>
      <c r="P12" s="40">
        <v>-27.473400000000002</v>
      </c>
      <c r="Q12" s="40">
        <v>-34.334200000000003</v>
      </c>
      <c r="R12" s="40">
        <v>-37.378599999999999</v>
      </c>
      <c r="S12" s="40">
        <v>-41.8797</v>
      </c>
      <c r="T12" s="40">
        <v>-37.126100000000001</v>
      </c>
      <c r="U12" s="40">
        <v>-18.3322</v>
      </c>
      <c r="V12" s="40">
        <v>-9.6684000000000001</v>
      </c>
      <c r="W12" s="40">
        <v>-5.0240999999999998</v>
      </c>
      <c r="X12" s="40">
        <v>8.7309000000000001</v>
      </c>
      <c r="Y12" s="40">
        <v>-9.0441000000000003</v>
      </c>
      <c r="Z12" s="40">
        <v>-13.6035</v>
      </c>
      <c r="AA12" s="40">
        <v>-14.1974</v>
      </c>
      <c r="AB12" s="41">
        <v>-5.1066000000000003</v>
      </c>
    </row>
    <row r="13" spans="2:28" ht="17.25" thickTop="1" thickBot="1" x14ac:dyDescent="0.3">
      <c r="B13" s="42" t="str">
        <f>'Angazirana aFRR energija'!B13</f>
        <v>10.01.2022</v>
      </c>
      <c r="C13" s="76">
        <f t="shared" si="0"/>
        <v>-211.43710000000002</v>
      </c>
      <c r="D13" s="77"/>
      <c r="E13" s="54">
        <v>25.297000000000001</v>
      </c>
      <c r="F13" s="40">
        <v>-5.4672000000000001</v>
      </c>
      <c r="G13" s="40">
        <v>46.910400000000003</v>
      </c>
      <c r="H13" s="40">
        <v>78.888300000000001</v>
      </c>
      <c r="I13" s="40">
        <v>95.991299999999995</v>
      </c>
      <c r="J13" s="40">
        <v>78.681799999999996</v>
      </c>
      <c r="K13" s="40">
        <v>17.854600000000001</v>
      </c>
      <c r="L13" s="40">
        <v>9.6323000000000008</v>
      </c>
      <c r="M13" s="40">
        <v>-30.772300000000001</v>
      </c>
      <c r="N13" s="40">
        <v>-47.009900000000002</v>
      </c>
      <c r="O13" s="40">
        <v>-63.637700000000002</v>
      </c>
      <c r="P13" s="40">
        <v>-96.691999999999993</v>
      </c>
      <c r="Q13" s="40">
        <v>-85.965800000000002</v>
      </c>
      <c r="R13" s="40">
        <v>-52.532400000000003</v>
      </c>
      <c r="S13" s="40">
        <v>-50.058100000000003</v>
      </c>
      <c r="T13" s="40">
        <v>-11.7661</v>
      </c>
      <c r="U13" s="40">
        <v>4.8013000000000003</v>
      </c>
      <c r="V13" s="40">
        <v>-11.138</v>
      </c>
      <c r="W13" s="40">
        <v>-13.1302</v>
      </c>
      <c r="X13" s="40">
        <v>-12.301500000000001</v>
      </c>
      <c r="Y13" s="40">
        <v>-10.4412</v>
      </c>
      <c r="Z13" s="40">
        <v>-21.000299999999999</v>
      </c>
      <c r="AA13" s="40">
        <v>-38.7821</v>
      </c>
      <c r="AB13" s="41">
        <v>-18.799299999999999</v>
      </c>
    </row>
    <row r="14" spans="2:28" ht="17.25" thickTop="1" thickBot="1" x14ac:dyDescent="0.3">
      <c r="B14" s="42" t="str">
        <f>'Angazirana aFRR energija'!B14</f>
        <v>11.01.2022</v>
      </c>
      <c r="C14" s="76">
        <f t="shared" si="0"/>
        <v>-740.75369999999998</v>
      </c>
      <c r="D14" s="77"/>
      <c r="E14" s="54">
        <v>-2.9098000000000002</v>
      </c>
      <c r="F14" s="40">
        <v>2.5084</v>
      </c>
      <c r="G14" s="40">
        <v>-21.0595</v>
      </c>
      <c r="H14" s="40">
        <v>-6.8324999999999996</v>
      </c>
      <c r="I14" s="40">
        <v>13.4672</v>
      </c>
      <c r="J14" s="40">
        <v>6.5007000000000001</v>
      </c>
      <c r="K14" s="40">
        <v>5.5138999999999996</v>
      </c>
      <c r="L14" s="40">
        <v>-11.7925</v>
      </c>
      <c r="M14" s="40">
        <v>-20.430700000000002</v>
      </c>
      <c r="N14" s="40">
        <v>-41.367699999999999</v>
      </c>
      <c r="O14" s="40">
        <v>-77.546700000000001</v>
      </c>
      <c r="P14" s="40">
        <v>-51.175199999999997</v>
      </c>
      <c r="Q14" s="40">
        <v>-58.820500000000003</v>
      </c>
      <c r="R14" s="40">
        <v>-64.495099999999994</v>
      </c>
      <c r="S14" s="40">
        <v>-89.489199999999997</v>
      </c>
      <c r="T14" s="40">
        <v>-81.2059</v>
      </c>
      <c r="U14" s="40">
        <v>-57.459800000000001</v>
      </c>
      <c r="V14" s="40">
        <v>-16.189599999999999</v>
      </c>
      <c r="W14" s="40">
        <v>-10.017300000000001</v>
      </c>
      <c r="X14" s="40">
        <v>-6.6814</v>
      </c>
      <c r="Y14" s="40">
        <v>-7.0373000000000001</v>
      </c>
      <c r="Z14" s="40">
        <v>-21.565999999999999</v>
      </c>
      <c r="AA14" s="40">
        <v>-71.969800000000006</v>
      </c>
      <c r="AB14" s="41">
        <v>-50.697400000000002</v>
      </c>
    </row>
    <row r="15" spans="2:28" ht="17.25" thickTop="1" thickBot="1" x14ac:dyDescent="0.3">
      <c r="B15" s="42" t="str">
        <f>'Angazirana aFRR energija'!B15</f>
        <v>12.01.2022</v>
      </c>
      <c r="C15" s="76">
        <f t="shared" si="0"/>
        <v>-213.8092</v>
      </c>
      <c r="D15" s="77"/>
      <c r="E15" s="54">
        <v>-4.3305999999999996</v>
      </c>
      <c r="F15" s="40">
        <v>20.029399999999999</v>
      </c>
      <c r="G15" s="40">
        <v>27.455400000000001</v>
      </c>
      <c r="H15" s="40">
        <v>45.688400000000001</v>
      </c>
      <c r="I15" s="40">
        <v>28.886299999999999</v>
      </c>
      <c r="J15" s="40">
        <v>-14.311999999999999</v>
      </c>
      <c r="K15" s="40">
        <v>-35.466500000000003</v>
      </c>
      <c r="L15" s="40">
        <v>-38.9482</v>
      </c>
      <c r="M15" s="40">
        <v>-65.060500000000005</v>
      </c>
      <c r="N15" s="40">
        <v>-40.4529</v>
      </c>
      <c r="O15" s="40">
        <v>-16.4557</v>
      </c>
      <c r="P15" s="40">
        <v>-5.0529000000000002</v>
      </c>
      <c r="Q15" s="40">
        <v>-6.5827</v>
      </c>
      <c r="R15" s="40">
        <v>-5.7977999999999996</v>
      </c>
      <c r="S15" s="40">
        <v>23.493099999999998</v>
      </c>
      <c r="T15" s="40">
        <v>-4.4843000000000002</v>
      </c>
      <c r="U15" s="40">
        <v>-14.455299999999999</v>
      </c>
      <c r="V15" s="40">
        <v>-4.1756000000000002</v>
      </c>
      <c r="W15" s="40">
        <v>-4.7956000000000003</v>
      </c>
      <c r="X15" s="40">
        <v>-3.8978999999999999</v>
      </c>
      <c r="Y15" s="40">
        <v>-5.3438999999999997</v>
      </c>
      <c r="Z15" s="40">
        <v>-13.572100000000001</v>
      </c>
      <c r="AA15" s="40">
        <v>-45.579700000000003</v>
      </c>
      <c r="AB15" s="41">
        <v>-30.5976</v>
      </c>
    </row>
    <row r="16" spans="2:28" ht="17.25" thickTop="1" thickBot="1" x14ac:dyDescent="0.3">
      <c r="B16" s="42" t="str">
        <f>'Angazirana aFRR energija'!B16</f>
        <v>13.01.2022</v>
      </c>
      <c r="C16" s="76">
        <f t="shared" si="0"/>
        <v>-1037.4533999999999</v>
      </c>
      <c r="D16" s="77"/>
      <c r="E16" s="54">
        <v>-20.468599999999999</v>
      </c>
      <c r="F16" s="40">
        <v>-6.6763000000000003</v>
      </c>
      <c r="G16" s="40">
        <v>-42.065300000000001</v>
      </c>
      <c r="H16" s="40">
        <v>-53.905299999999997</v>
      </c>
      <c r="I16" s="40">
        <v>-46.758600000000001</v>
      </c>
      <c r="J16" s="40">
        <v>-61.624299999999998</v>
      </c>
      <c r="K16" s="40">
        <v>-49.209699999999998</v>
      </c>
      <c r="L16" s="40">
        <v>-50.455300000000001</v>
      </c>
      <c r="M16" s="40">
        <v>-81.925299999999993</v>
      </c>
      <c r="N16" s="40">
        <v>-60.429499999999997</v>
      </c>
      <c r="O16" s="40">
        <v>-44.846200000000003</v>
      </c>
      <c r="P16" s="40">
        <v>-44.326900000000002</v>
      </c>
      <c r="Q16" s="40">
        <v>-5.7949000000000002</v>
      </c>
      <c r="R16" s="40">
        <v>-10.831899999999999</v>
      </c>
      <c r="S16" s="40">
        <v>14.7317</v>
      </c>
      <c r="T16" s="40">
        <v>-2.5301</v>
      </c>
      <c r="U16" s="40">
        <v>-29.892600000000002</v>
      </c>
      <c r="V16" s="40">
        <v>-62.872300000000003</v>
      </c>
      <c r="W16" s="40">
        <v>-46.067900000000002</v>
      </c>
      <c r="X16" s="40">
        <v>-74.9148</v>
      </c>
      <c r="Y16" s="40">
        <v>-60.218299999999999</v>
      </c>
      <c r="Z16" s="40">
        <v>-32.2393</v>
      </c>
      <c r="AA16" s="40">
        <v>-78.3553</v>
      </c>
      <c r="AB16" s="41">
        <v>-85.776399999999995</v>
      </c>
    </row>
    <row r="17" spans="2:28" ht="17.25" thickTop="1" thickBot="1" x14ac:dyDescent="0.3">
      <c r="B17" s="42" t="str">
        <f>'Angazirana aFRR energija'!B17</f>
        <v>14.01.2022</v>
      </c>
      <c r="C17" s="76">
        <f t="shared" si="0"/>
        <v>-1030.0459000000001</v>
      </c>
      <c r="D17" s="77"/>
      <c r="E17" s="39">
        <v>-72.177800000000005</v>
      </c>
      <c r="F17" s="40">
        <v>-81.91</v>
      </c>
      <c r="G17" s="40">
        <v>-71.425399999999996</v>
      </c>
      <c r="H17" s="40">
        <v>-71.030699999999996</v>
      </c>
      <c r="I17" s="40">
        <v>-54.152200000000001</v>
      </c>
      <c r="J17" s="40">
        <v>-76.981399999999994</v>
      </c>
      <c r="K17" s="40">
        <v>-74.604100000000003</v>
      </c>
      <c r="L17" s="40">
        <v>-51.494599999999998</v>
      </c>
      <c r="M17" s="40">
        <v>-71.997900000000001</v>
      </c>
      <c r="N17" s="40">
        <v>-60.922600000000003</v>
      </c>
      <c r="O17" s="40">
        <v>-48.957700000000003</v>
      </c>
      <c r="P17" s="40">
        <v>-24.245999999999999</v>
      </c>
      <c r="Q17" s="40">
        <v>-10.894299999999999</v>
      </c>
      <c r="R17" s="40">
        <v>-8.0953999999999997</v>
      </c>
      <c r="S17" s="40">
        <v>-5.2511000000000001</v>
      </c>
      <c r="T17" s="40">
        <v>8.7999999999999995E-2</v>
      </c>
      <c r="U17" s="40">
        <v>-17.691600000000001</v>
      </c>
      <c r="V17" s="40">
        <v>-34.914700000000003</v>
      </c>
      <c r="W17" s="40">
        <v>-36.489800000000002</v>
      </c>
      <c r="X17" s="40">
        <v>-37.645400000000002</v>
      </c>
      <c r="Y17" s="40">
        <v>-55.369399999999999</v>
      </c>
      <c r="Z17" s="40">
        <v>-8.1602999999999994</v>
      </c>
      <c r="AA17" s="40">
        <v>-17.530200000000001</v>
      </c>
      <c r="AB17" s="41">
        <v>-38.191299999999998</v>
      </c>
    </row>
    <row r="18" spans="2:28" ht="17.25" thickTop="1" thickBot="1" x14ac:dyDescent="0.3">
      <c r="B18" s="42" t="str">
        <f>'Angazirana aFRR energija'!B18</f>
        <v>15.01.2022</v>
      </c>
      <c r="C18" s="76">
        <f t="shared" si="0"/>
        <v>319.93280000000004</v>
      </c>
      <c r="D18" s="77"/>
      <c r="E18" s="54">
        <v>-29.425799999999999</v>
      </c>
      <c r="F18" s="40">
        <v>-40.075899999999997</v>
      </c>
      <c r="G18" s="40">
        <v>-65.450599999999994</v>
      </c>
      <c r="H18" s="40">
        <v>-61.1008</v>
      </c>
      <c r="I18" s="40">
        <v>-32.855400000000003</v>
      </c>
      <c r="J18" s="40">
        <v>-13.425800000000001</v>
      </c>
      <c r="K18" s="40">
        <v>59.174799999999998</v>
      </c>
      <c r="L18" s="40">
        <v>95.551299999999998</v>
      </c>
      <c r="M18" s="40">
        <v>59.994700000000002</v>
      </c>
      <c r="N18" s="40">
        <v>70.331500000000005</v>
      </c>
      <c r="O18" s="40">
        <v>27.523099999999999</v>
      </c>
      <c r="P18" s="40">
        <v>22.518799999999999</v>
      </c>
      <c r="Q18" s="40">
        <v>19.001000000000001</v>
      </c>
      <c r="R18" s="40">
        <v>35.798000000000002</v>
      </c>
      <c r="S18" s="40">
        <v>57.048200000000001</v>
      </c>
      <c r="T18" s="40">
        <v>58.3307</v>
      </c>
      <c r="U18" s="40">
        <v>13.685</v>
      </c>
      <c r="V18" s="40">
        <v>5.7484999999999999</v>
      </c>
      <c r="W18" s="40">
        <v>11.9412</v>
      </c>
      <c r="X18" s="40">
        <v>-1.7264999999999999</v>
      </c>
      <c r="Y18" s="40">
        <v>12.713200000000001</v>
      </c>
      <c r="Z18" s="40">
        <v>18.654800000000002</v>
      </c>
      <c r="AA18" s="40">
        <v>-6.8841999999999999</v>
      </c>
      <c r="AB18" s="41">
        <v>2.863</v>
      </c>
    </row>
    <row r="19" spans="2:28" ht="17.25" thickTop="1" thickBot="1" x14ac:dyDescent="0.3">
      <c r="B19" s="42" t="str">
        <f>'Angazirana aFRR energija'!B19</f>
        <v>16.01.2022</v>
      </c>
      <c r="C19" s="76">
        <f t="shared" si="0"/>
        <v>318.34010000000001</v>
      </c>
      <c r="D19" s="77"/>
      <c r="E19" s="54">
        <v>-18.5078</v>
      </c>
      <c r="F19" s="40">
        <v>-8.1660000000000004</v>
      </c>
      <c r="G19" s="40">
        <v>10.6081</v>
      </c>
      <c r="H19" s="40">
        <v>-0.61109999999999998</v>
      </c>
      <c r="I19" s="40">
        <v>-8.0824999999999996</v>
      </c>
      <c r="J19" s="40">
        <v>37.182499999999997</v>
      </c>
      <c r="K19" s="40">
        <v>61.902799999999999</v>
      </c>
      <c r="L19" s="40">
        <v>77.084000000000003</v>
      </c>
      <c r="M19" s="40">
        <v>23.446400000000001</v>
      </c>
      <c r="N19" s="40">
        <v>1.5057</v>
      </c>
      <c r="O19" s="40">
        <v>31.4328</v>
      </c>
      <c r="P19" s="40">
        <v>20.430700000000002</v>
      </c>
      <c r="Q19" s="40">
        <v>29.579799999999999</v>
      </c>
      <c r="R19" s="40">
        <v>38.550600000000003</v>
      </c>
      <c r="S19" s="40">
        <v>40.736600000000003</v>
      </c>
      <c r="T19" s="40">
        <v>44.796399999999998</v>
      </c>
      <c r="U19" s="40">
        <v>10.1548</v>
      </c>
      <c r="V19" s="40">
        <v>-13.147600000000001</v>
      </c>
      <c r="W19" s="40">
        <v>-7.1680999999999999</v>
      </c>
      <c r="X19" s="40">
        <v>-8.4196000000000009</v>
      </c>
      <c r="Y19" s="40">
        <v>-6.718</v>
      </c>
      <c r="Z19" s="40">
        <v>-10.2967</v>
      </c>
      <c r="AA19" s="40">
        <v>-21.0077</v>
      </c>
      <c r="AB19" s="41">
        <v>-6.9459999999999997</v>
      </c>
    </row>
    <row r="20" spans="2:28" ht="17.25" thickTop="1" thickBot="1" x14ac:dyDescent="0.3">
      <c r="B20" s="42" t="str">
        <f>'Angazirana aFRR energija'!B20</f>
        <v>17.01.2022</v>
      </c>
      <c r="C20" s="76">
        <f t="shared" si="0"/>
        <v>-786.02080000000001</v>
      </c>
      <c r="D20" s="77"/>
      <c r="E20" s="54">
        <v>9.1981999999999999</v>
      </c>
      <c r="F20" s="40">
        <v>-8.0335000000000001</v>
      </c>
      <c r="G20" s="40">
        <v>-11.0464</v>
      </c>
      <c r="H20" s="40">
        <v>-41.6601</v>
      </c>
      <c r="I20" s="40">
        <v>-36.396099999999997</v>
      </c>
      <c r="J20" s="40">
        <v>35.801499999999997</v>
      </c>
      <c r="K20" s="40">
        <v>-40.380499999999998</v>
      </c>
      <c r="L20" s="40">
        <v>-23.9129</v>
      </c>
      <c r="M20" s="40">
        <v>-66.682699999999997</v>
      </c>
      <c r="N20" s="40">
        <v>-63.496099999999998</v>
      </c>
      <c r="O20" s="40">
        <v>-41.575000000000003</v>
      </c>
      <c r="P20" s="40">
        <v>-59.531700000000001</v>
      </c>
      <c r="Q20" s="40">
        <v>-76.481499999999997</v>
      </c>
      <c r="R20" s="40">
        <v>-85.615899999999996</v>
      </c>
      <c r="S20" s="40">
        <v>-82.525499999999994</v>
      </c>
      <c r="T20" s="40">
        <v>-48.2119</v>
      </c>
      <c r="U20" s="40">
        <v>-26.0625</v>
      </c>
      <c r="V20" s="40">
        <v>-40.078800000000001</v>
      </c>
      <c r="W20" s="40">
        <v>-24.468900000000001</v>
      </c>
      <c r="X20" s="40">
        <v>-14.8918</v>
      </c>
      <c r="Y20" s="40">
        <v>-10.267200000000001</v>
      </c>
      <c r="Z20" s="40">
        <v>-1.5573999999999999</v>
      </c>
      <c r="AA20" s="40">
        <v>-23.604399999999998</v>
      </c>
      <c r="AB20" s="41">
        <v>-4.5396999999999998</v>
      </c>
    </row>
    <row r="21" spans="2:28" ht="17.25" thickTop="1" thickBot="1" x14ac:dyDescent="0.3">
      <c r="B21" s="42" t="str">
        <f>'Angazirana aFRR energija'!B21</f>
        <v>18.01.2022</v>
      </c>
      <c r="C21" s="76">
        <f t="shared" si="0"/>
        <v>-1277.6248000000003</v>
      </c>
      <c r="D21" s="77"/>
      <c r="E21" s="54">
        <v>-21.871300000000002</v>
      </c>
      <c r="F21" s="40">
        <v>-68.928799999999995</v>
      </c>
      <c r="G21" s="40">
        <v>-33.975900000000003</v>
      </c>
      <c r="H21" s="40">
        <v>-15.2559</v>
      </c>
      <c r="I21" s="40">
        <v>-47.015700000000002</v>
      </c>
      <c r="J21" s="40">
        <v>17.216799999999999</v>
      </c>
      <c r="K21" s="40">
        <v>-53.880099999999999</v>
      </c>
      <c r="L21" s="40">
        <v>-75.101500000000001</v>
      </c>
      <c r="M21" s="40">
        <v>-90.501199999999997</v>
      </c>
      <c r="N21" s="40">
        <v>-101.94710000000001</v>
      </c>
      <c r="O21" s="40">
        <v>-89.865499999999997</v>
      </c>
      <c r="P21" s="40">
        <v>-69.647300000000001</v>
      </c>
      <c r="Q21" s="40">
        <v>-68.535600000000002</v>
      </c>
      <c r="R21" s="40">
        <v>-72.227599999999995</v>
      </c>
      <c r="S21" s="40">
        <v>-68.049300000000002</v>
      </c>
      <c r="T21" s="40">
        <v>-43.486499999999999</v>
      </c>
      <c r="U21" s="40">
        <v>-33.104700000000001</v>
      </c>
      <c r="V21" s="40">
        <v>-72.453299999999999</v>
      </c>
      <c r="W21" s="40">
        <v>-55.014899999999997</v>
      </c>
      <c r="X21" s="40">
        <v>-48.489699999999999</v>
      </c>
      <c r="Y21" s="40">
        <v>-33.597700000000003</v>
      </c>
      <c r="Z21" s="40">
        <v>-11.066800000000001</v>
      </c>
      <c r="AA21" s="40">
        <v>-65.333399999999997</v>
      </c>
      <c r="AB21" s="41">
        <v>-55.491799999999998</v>
      </c>
    </row>
    <row r="22" spans="2:28" ht="17.25" thickTop="1" thickBot="1" x14ac:dyDescent="0.3">
      <c r="B22" s="42" t="str">
        <f>'Angazirana aFRR energija'!B22</f>
        <v>19.01.2022</v>
      </c>
      <c r="C22" s="76">
        <f t="shared" si="0"/>
        <v>-486.30549999999988</v>
      </c>
      <c r="D22" s="77"/>
      <c r="E22" s="54">
        <v>-23.692399999999999</v>
      </c>
      <c r="F22" s="40">
        <v>-23.141400000000001</v>
      </c>
      <c r="G22" s="40">
        <v>-12.020200000000001</v>
      </c>
      <c r="H22" s="40">
        <v>-29.203099999999999</v>
      </c>
      <c r="I22" s="40">
        <v>-35.395800000000001</v>
      </c>
      <c r="J22" s="40">
        <v>-2.8092999999999999</v>
      </c>
      <c r="K22" s="40">
        <v>-55.441299999999998</v>
      </c>
      <c r="L22" s="40">
        <v>-24.165800000000001</v>
      </c>
      <c r="M22" s="40">
        <v>-22.6495</v>
      </c>
      <c r="N22" s="40">
        <v>-28.365500000000001</v>
      </c>
      <c r="O22" s="40">
        <v>-85.753799999999998</v>
      </c>
      <c r="P22" s="40">
        <v>-88.4054</v>
      </c>
      <c r="Q22" s="40">
        <v>-53.692300000000003</v>
      </c>
      <c r="R22" s="40">
        <v>10.486599999999999</v>
      </c>
      <c r="S22" s="40">
        <v>-21.150400000000001</v>
      </c>
      <c r="T22" s="40">
        <v>-27.6496</v>
      </c>
      <c r="U22" s="40">
        <v>-11.739599999999999</v>
      </c>
      <c r="V22" s="40">
        <v>-15.4353</v>
      </c>
      <c r="W22" s="40">
        <v>-7.5315000000000003</v>
      </c>
      <c r="X22" s="40">
        <v>5.3113999999999999</v>
      </c>
      <c r="Y22" s="40">
        <v>2.3178000000000001</v>
      </c>
      <c r="Z22" s="40">
        <v>76.262</v>
      </c>
      <c r="AA22" s="40">
        <v>-14.9156</v>
      </c>
      <c r="AB22" s="41">
        <v>2.4744999999999999</v>
      </c>
    </row>
    <row r="23" spans="2:28" ht="17.25" thickTop="1" thickBot="1" x14ac:dyDescent="0.3">
      <c r="B23" s="42" t="str">
        <f>'Angazirana aFRR energija'!B23</f>
        <v>20.01.2022</v>
      </c>
      <c r="C23" s="76">
        <f t="shared" si="0"/>
        <v>-55.276399999999974</v>
      </c>
      <c r="D23" s="77"/>
      <c r="E23" s="54">
        <v>-10.582800000000001</v>
      </c>
      <c r="F23" s="40">
        <v>-4.8714000000000004</v>
      </c>
      <c r="G23" s="40">
        <v>0.91190000000000004</v>
      </c>
      <c r="H23" s="40">
        <v>-2.3016000000000001</v>
      </c>
      <c r="I23" s="40">
        <v>-4.0593000000000004</v>
      </c>
      <c r="J23" s="40">
        <v>30.094200000000001</v>
      </c>
      <c r="K23" s="40">
        <v>-11.9701</v>
      </c>
      <c r="L23" s="40">
        <v>-15.738300000000001</v>
      </c>
      <c r="M23" s="40">
        <v>-17.100300000000001</v>
      </c>
      <c r="N23" s="40">
        <v>-39.638100000000001</v>
      </c>
      <c r="O23" s="40">
        <v>-6.4973999999999998</v>
      </c>
      <c r="P23" s="40">
        <v>1.3484</v>
      </c>
      <c r="Q23" s="40">
        <v>11.6854</v>
      </c>
      <c r="R23" s="40">
        <v>24.132000000000001</v>
      </c>
      <c r="S23" s="40">
        <v>13.1379</v>
      </c>
      <c r="T23" s="40">
        <v>-6.5709</v>
      </c>
      <c r="U23" s="40">
        <v>-12.856299999999999</v>
      </c>
      <c r="V23" s="40">
        <v>-5.1943000000000001</v>
      </c>
      <c r="W23" s="40">
        <v>-4.8719000000000001</v>
      </c>
      <c r="X23" s="40">
        <v>4.7884000000000002</v>
      </c>
      <c r="Y23" s="40">
        <v>-7.8944000000000001</v>
      </c>
      <c r="Z23" s="40">
        <v>32.645800000000001</v>
      </c>
      <c r="AA23" s="40">
        <v>-19.03</v>
      </c>
      <c r="AB23" s="41">
        <v>-4.8433000000000002</v>
      </c>
    </row>
    <row r="24" spans="2:28" ht="17.25" thickTop="1" thickBot="1" x14ac:dyDescent="0.3">
      <c r="B24" s="42" t="str">
        <f>'Angazirana aFRR energija'!B24</f>
        <v>21.01.2022</v>
      </c>
      <c r="C24" s="76">
        <f t="shared" si="0"/>
        <v>-1488.9411000000005</v>
      </c>
      <c r="D24" s="77"/>
      <c r="E24" s="54">
        <v>-24.581299999999999</v>
      </c>
      <c r="F24" s="40">
        <v>-46.331499999999998</v>
      </c>
      <c r="G24" s="40">
        <v>-3.3592</v>
      </c>
      <c r="H24" s="40">
        <v>-9.3527000000000005</v>
      </c>
      <c r="I24" s="40">
        <v>-12.754300000000001</v>
      </c>
      <c r="J24" s="40">
        <v>-9.8782999999999994</v>
      </c>
      <c r="K24" s="40">
        <v>-46.3078</v>
      </c>
      <c r="L24" s="40">
        <v>-44.8232</v>
      </c>
      <c r="M24" s="40">
        <v>-61.628599999999999</v>
      </c>
      <c r="N24" s="40">
        <v>-83.304500000000004</v>
      </c>
      <c r="O24" s="40">
        <v>-108.41540000000001</v>
      </c>
      <c r="P24" s="40">
        <v>-109.75530000000001</v>
      </c>
      <c r="Q24" s="40">
        <v>-107.5299</v>
      </c>
      <c r="R24" s="40">
        <v>-102.8381</v>
      </c>
      <c r="S24" s="40">
        <v>-37.380600000000001</v>
      </c>
      <c r="T24" s="40">
        <v>-37.658299999999997</v>
      </c>
      <c r="U24" s="40">
        <v>-57.1982</v>
      </c>
      <c r="V24" s="40">
        <v>-95.339600000000004</v>
      </c>
      <c r="W24" s="40">
        <v>-94.938500000000005</v>
      </c>
      <c r="X24" s="40">
        <v>-120.47199999999999</v>
      </c>
      <c r="Y24" s="40">
        <v>-101.1202</v>
      </c>
      <c r="Z24" s="40">
        <v>-23.161799999999999</v>
      </c>
      <c r="AA24" s="40">
        <v>-83.456199999999995</v>
      </c>
      <c r="AB24" s="41">
        <v>-67.355599999999995</v>
      </c>
    </row>
    <row r="25" spans="2:28" ht="17.25" thickTop="1" thickBot="1" x14ac:dyDescent="0.3">
      <c r="B25" s="42" t="str">
        <f>'Angazirana aFRR energija'!B25</f>
        <v>22.01.2022</v>
      </c>
      <c r="C25" s="76">
        <f t="shared" si="0"/>
        <v>-550.67409999999995</v>
      </c>
      <c r="D25" s="77"/>
      <c r="E25" s="54">
        <v>-26.6462</v>
      </c>
      <c r="F25" s="40">
        <v>-77.364099999999993</v>
      </c>
      <c r="G25" s="40">
        <v>-53.134500000000003</v>
      </c>
      <c r="H25" s="40">
        <v>-41.962000000000003</v>
      </c>
      <c r="I25" s="40">
        <v>-47.503500000000003</v>
      </c>
      <c r="J25" s="40">
        <v>-46.814</v>
      </c>
      <c r="K25" s="40">
        <v>-1.3608</v>
      </c>
      <c r="L25" s="40">
        <v>-9.3834</v>
      </c>
      <c r="M25" s="40">
        <v>-9.4929000000000006</v>
      </c>
      <c r="N25" s="40">
        <v>-24.313199999999998</v>
      </c>
      <c r="O25" s="40">
        <v>-11.4841</v>
      </c>
      <c r="P25" s="40">
        <v>-4.8489000000000004</v>
      </c>
      <c r="Q25" s="40">
        <v>-9.7659000000000002</v>
      </c>
      <c r="R25" s="40">
        <v>-9.4679000000000002</v>
      </c>
      <c r="S25" s="40">
        <v>-10.237399999999999</v>
      </c>
      <c r="T25" s="40">
        <v>-12.6366</v>
      </c>
      <c r="U25" s="40">
        <v>-18.948499999999999</v>
      </c>
      <c r="V25" s="40">
        <v>-21.581399999999999</v>
      </c>
      <c r="W25" s="40">
        <v>-10.1153</v>
      </c>
      <c r="X25" s="40">
        <v>-10.3759</v>
      </c>
      <c r="Y25" s="40">
        <v>-7.9146999999999998</v>
      </c>
      <c r="Z25" s="40">
        <v>-10.004099999999999</v>
      </c>
      <c r="AA25" s="40">
        <v>-41.782800000000002</v>
      </c>
      <c r="AB25" s="41">
        <v>-33.536000000000001</v>
      </c>
    </row>
    <row r="26" spans="2:28" ht="17.25" thickTop="1" thickBot="1" x14ac:dyDescent="0.3">
      <c r="B26" s="42" t="str">
        <f>'Angazirana aFRR energija'!B26</f>
        <v>23.01.2022</v>
      </c>
      <c r="C26" s="76">
        <f t="shared" si="0"/>
        <v>-881.56029999999987</v>
      </c>
      <c r="D26" s="77"/>
      <c r="E26" s="54">
        <v>-64.042199999999994</v>
      </c>
      <c r="F26" s="40">
        <v>-89.386499999999998</v>
      </c>
      <c r="G26" s="40">
        <v>-53.542200000000001</v>
      </c>
      <c r="H26" s="40">
        <v>-22.534700000000001</v>
      </c>
      <c r="I26" s="40">
        <v>-14.4206</v>
      </c>
      <c r="J26" s="40">
        <v>-19.844200000000001</v>
      </c>
      <c r="K26" s="40">
        <v>20.3874</v>
      </c>
      <c r="L26" s="40">
        <v>-0.85980000000000001</v>
      </c>
      <c r="M26" s="40">
        <v>-17.7273</v>
      </c>
      <c r="N26" s="40">
        <v>-24.942599999999999</v>
      </c>
      <c r="O26" s="40">
        <v>-11.213900000000001</v>
      </c>
      <c r="P26" s="40">
        <v>-23.104099999999999</v>
      </c>
      <c r="Q26" s="40">
        <v>-44.514099999999999</v>
      </c>
      <c r="R26" s="40">
        <v>-74.7179</v>
      </c>
      <c r="S26" s="40">
        <v>-82.964799999999997</v>
      </c>
      <c r="T26" s="40">
        <v>-65.955699999999993</v>
      </c>
      <c r="U26" s="40">
        <v>-37.864699999999999</v>
      </c>
      <c r="V26" s="40">
        <v>-44.0473</v>
      </c>
      <c r="W26" s="40">
        <v>-23.649000000000001</v>
      </c>
      <c r="X26" s="40">
        <v>-26.2895</v>
      </c>
      <c r="Y26" s="40">
        <v>-34.789900000000003</v>
      </c>
      <c r="Z26" s="40">
        <v>-36.004300000000001</v>
      </c>
      <c r="AA26" s="40">
        <v>-42.626800000000003</v>
      </c>
      <c r="AB26" s="41">
        <v>-46.9056</v>
      </c>
    </row>
    <row r="27" spans="2:28" ht="17.25" thickTop="1" thickBot="1" x14ac:dyDescent="0.3">
      <c r="B27" s="42" t="str">
        <f>'Angazirana aFRR energija'!B27</f>
        <v>24.01.2022</v>
      </c>
      <c r="C27" s="76">
        <f t="shared" si="0"/>
        <v>-2215.7111</v>
      </c>
      <c r="D27" s="77"/>
      <c r="E27" s="54">
        <v>-30.174199999999999</v>
      </c>
      <c r="F27" s="40">
        <v>-51.923099999999998</v>
      </c>
      <c r="G27" s="40">
        <v>-52.567399999999999</v>
      </c>
      <c r="H27" s="40">
        <v>-86.984300000000005</v>
      </c>
      <c r="I27" s="40">
        <v>-117.0471</v>
      </c>
      <c r="J27" s="40">
        <v>-54.169699999999999</v>
      </c>
      <c r="K27" s="40">
        <v>-112.6656</v>
      </c>
      <c r="L27" s="40">
        <v>-112.0596</v>
      </c>
      <c r="M27" s="40">
        <v>-126.68819999999999</v>
      </c>
      <c r="N27" s="40">
        <v>-85.528599999999997</v>
      </c>
      <c r="O27" s="40">
        <v>-107.3599</v>
      </c>
      <c r="P27" s="40">
        <v>-103.9599</v>
      </c>
      <c r="Q27" s="40">
        <v>-107.64230000000001</v>
      </c>
      <c r="R27" s="40">
        <v>-105.4764</v>
      </c>
      <c r="S27" s="40">
        <v>-128.6781</v>
      </c>
      <c r="T27" s="40">
        <v>-98.239699999999999</v>
      </c>
      <c r="U27" s="40">
        <v>-68.558999999999997</v>
      </c>
      <c r="V27" s="40">
        <v>-102.1199</v>
      </c>
      <c r="W27" s="40">
        <v>-118.51949999999999</v>
      </c>
      <c r="X27" s="40">
        <v>-134.84039999999999</v>
      </c>
      <c r="Y27" s="40">
        <v>-113.4151</v>
      </c>
      <c r="Z27" s="40">
        <v>-7.1204000000000001</v>
      </c>
      <c r="AA27" s="40">
        <v>-95.616799999999998</v>
      </c>
      <c r="AB27" s="41">
        <v>-94.355900000000005</v>
      </c>
    </row>
    <row r="28" spans="2:28" ht="17.25" thickTop="1" thickBot="1" x14ac:dyDescent="0.3">
      <c r="B28" s="42" t="str">
        <f>'Angazirana aFRR energija'!B28</f>
        <v>25.01.2022</v>
      </c>
      <c r="C28" s="76">
        <f t="shared" si="0"/>
        <v>-1120.0732</v>
      </c>
      <c r="D28" s="77"/>
      <c r="E28" s="54">
        <v>-23.424700000000001</v>
      </c>
      <c r="F28" s="40">
        <v>-75.316299999999998</v>
      </c>
      <c r="G28" s="40">
        <v>-47.742600000000003</v>
      </c>
      <c r="H28" s="40">
        <v>-18.7377</v>
      </c>
      <c r="I28" s="40">
        <v>-26.068000000000001</v>
      </c>
      <c r="J28" s="40">
        <v>16.6525</v>
      </c>
      <c r="K28" s="40">
        <v>-61.146000000000001</v>
      </c>
      <c r="L28" s="40">
        <v>-70.017899999999997</v>
      </c>
      <c r="M28" s="40">
        <v>-102.3646</v>
      </c>
      <c r="N28" s="40">
        <v>-69.329899999999995</v>
      </c>
      <c r="O28" s="40">
        <v>-59.6066</v>
      </c>
      <c r="P28" s="40">
        <v>-57.885899999999999</v>
      </c>
      <c r="Q28" s="40">
        <v>-35.951500000000003</v>
      </c>
      <c r="R28" s="40">
        <v>-61.533700000000003</v>
      </c>
      <c r="S28" s="40">
        <v>-47.192399999999999</v>
      </c>
      <c r="T28" s="40">
        <v>-39.285699999999999</v>
      </c>
      <c r="U28" s="40">
        <v>-43.717199999999998</v>
      </c>
      <c r="V28" s="40">
        <v>-67.528499999999994</v>
      </c>
      <c r="W28" s="40">
        <v>-46.232700000000001</v>
      </c>
      <c r="X28" s="40">
        <v>-37.329599999999999</v>
      </c>
      <c r="Y28" s="40">
        <v>-47.721200000000003</v>
      </c>
      <c r="Z28" s="40">
        <v>23.161200000000001</v>
      </c>
      <c r="AA28" s="40">
        <v>-58.775700000000001</v>
      </c>
      <c r="AB28" s="41">
        <v>-62.978499999999997</v>
      </c>
    </row>
    <row r="29" spans="2:28" ht="17.25" thickTop="1" thickBot="1" x14ac:dyDescent="0.3">
      <c r="B29" s="42" t="str">
        <f>'Angazirana aFRR energija'!B29</f>
        <v>26.01.2022</v>
      </c>
      <c r="C29" s="76">
        <f t="shared" si="0"/>
        <v>-1419.9724999999996</v>
      </c>
      <c r="D29" s="77"/>
      <c r="E29" s="54">
        <v>-128.9187</v>
      </c>
      <c r="F29" s="40">
        <v>-160.84559999999999</v>
      </c>
      <c r="G29" s="40">
        <v>-74.364199999999997</v>
      </c>
      <c r="H29" s="40">
        <v>-11.0158</v>
      </c>
      <c r="I29" s="40">
        <v>-18.553799999999999</v>
      </c>
      <c r="J29" s="40">
        <v>-13.0318</v>
      </c>
      <c r="K29" s="40">
        <v>-46.724800000000002</v>
      </c>
      <c r="L29" s="40">
        <v>-49.590400000000002</v>
      </c>
      <c r="M29" s="40">
        <v>-116.518</v>
      </c>
      <c r="N29" s="40">
        <v>-129.95070000000001</v>
      </c>
      <c r="O29" s="40">
        <v>-87.971199999999996</v>
      </c>
      <c r="P29" s="40">
        <v>-77.634900000000002</v>
      </c>
      <c r="Q29" s="40">
        <v>-53.269199999999998</v>
      </c>
      <c r="R29" s="40">
        <v>-60.636099999999999</v>
      </c>
      <c r="S29" s="40">
        <v>-25.749300000000002</v>
      </c>
      <c r="T29" s="40">
        <v>-5.3032000000000004</v>
      </c>
      <c r="U29" s="40">
        <v>-31.53</v>
      </c>
      <c r="V29" s="40">
        <v>-45.352800000000002</v>
      </c>
      <c r="W29" s="40">
        <v>-59.516100000000002</v>
      </c>
      <c r="X29" s="40">
        <v>-36.732700000000001</v>
      </c>
      <c r="Y29" s="40">
        <v>-48.514000000000003</v>
      </c>
      <c r="Z29" s="40">
        <v>-30.795200000000001</v>
      </c>
      <c r="AA29" s="40">
        <v>-62.091900000000003</v>
      </c>
      <c r="AB29" s="41">
        <v>-45.362099999999998</v>
      </c>
    </row>
    <row r="30" spans="2:28" ht="17.25" thickTop="1" thickBot="1" x14ac:dyDescent="0.3">
      <c r="B30" s="42" t="str">
        <f>'Angazirana aFRR energija'!B30</f>
        <v>27.01.2022</v>
      </c>
      <c r="C30" s="76">
        <f t="shared" si="0"/>
        <v>-77.423200000000008</v>
      </c>
      <c r="D30" s="77"/>
      <c r="E30" s="54">
        <v>-3.9399000000000002</v>
      </c>
      <c r="F30" s="40">
        <v>-5.6246</v>
      </c>
      <c r="G30" s="40">
        <v>-35.637799999999999</v>
      </c>
      <c r="H30" s="40">
        <v>23.3599</v>
      </c>
      <c r="I30" s="40">
        <v>30.529499999999999</v>
      </c>
      <c r="J30" s="40">
        <v>23.016500000000001</v>
      </c>
      <c r="K30" s="40">
        <v>2.4590999999999998</v>
      </c>
      <c r="L30" s="40">
        <v>13.965199999999999</v>
      </c>
      <c r="M30" s="40">
        <v>-9.2704000000000004</v>
      </c>
      <c r="N30" s="40">
        <v>-4.5880999999999998</v>
      </c>
      <c r="O30" s="40">
        <v>-6.2454000000000001</v>
      </c>
      <c r="P30" s="40">
        <v>-5.0305</v>
      </c>
      <c r="Q30" s="40">
        <v>-3.4655</v>
      </c>
      <c r="R30" s="40">
        <v>-8.0726999999999993</v>
      </c>
      <c r="S30" s="40">
        <v>24.659199999999998</v>
      </c>
      <c r="T30" s="40">
        <v>-8.3550000000000004</v>
      </c>
      <c r="U30" s="40">
        <v>-7.9255000000000004</v>
      </c>
      <c r="V30" s="40">
        <v>-7.1833</v>
      </c>
      <c r="W30" s="40">
        <v>-8.4062999999999999</v>
      </c>
      <c r="X30" s="40">
        <v>-26.073599999999999</v>
      </c>
      <c r="Y30" s="40">
        <v>-19.124700000000001</v>
      </c>
      <c r="Z30" s="40">
        <v>20.933599999999998</v>
      </c>
      <c r="AA30" s="40">
        <v>-37.077300000000001</v>
      </c>
      <c r="AB30" s="41">
        <v>-20.325600000000001</v>
      </c>
    </row>
    <row r="31" spans="2:28" ht="17.25" thickTop="1" thickBot="1" x14ac:dyDescent="0.3">
      <c r="B31" s="42" t="str">
        <f>'Angazirana aFRR energija'!B31</f>
        <v>28.01.2022</v>
      </c>
      <c r="C31" s="76">
        <f t="shared" si="0"/>
        <v>-108.41500000000005</v>
      </c>
      <c r="D31" s="77"/>
      <c r="E31" s="54">
        <v>-23.1021</v>
      </c>
      <c r="F31" s="40">
        <v>-34.401800000000001</v>
      </c>
      <c r="G31" s="40">
        <v>-25.3825</v>
      </c>
      <c r="H31" s="40">
        <v>-0.49170000000000003</v>
      </c>
      <c r="I31" s="40">
        <v>10.757199999999999</v>
      </c>
      <c r="J31" s="40">
        <v>-4.3714000000000004</v>
      </c>
      <c r="K31" s="40">
        <v>-33.081000000000003</v>
      </c>
      <c r="L31" s="40">
        <v>-21.4635</v>
      </c>
      <c r="M31" s="40">
        <v>-38.087600000000002</v>
      </c>
      <c r="N31" s="40">
        <v>-4.28</v>
      </c>
      <c r="O31" s="40">
        <v>-7.2983000000000002</v>
      </c>
      <c r="P31" s="40">
        <v>2.1110000000000002</v>
      </c>
      <c r="Q31" s="40">
        <v>22.552900000000001</v>
      </c>
      <c r="R31" s="40">
        <v>-10.0908</v>
      </c>
      <c r="S31" s="40">
        <v>51.6584</v>
      </c>
      <c r="T31" s="40">
        <v>40.2941</v>
      </c>
      <c r="U31" s="40">
        <v>-10.9041</v>
      </c>
      <c r="V31" s="40">
        <v>-1.7441</v>
      </c>
      <c r="W31" s="40">
        <v>-0.67110000000000003</v>
      </c>
      <c r="X31" s="40">
        <v>-9.6231000000000009</v>
      </c>
      <c r="Y31" s="40">
        <v>-8.3709000000000007</v>
      </c>
      <c r="Z31" s="40">
        <v>21.396000000000001</v>
      </c>
      <c r="AA31" s="40">
        <v>-20.4405</v>
      </c>
      <c r="AB31" s="41">
        <v>-3.3801000000000001</v>
      </c>
    </row>
    <row r="32" spans="2:28" ht="17.25" thickTop="1" thickBot="1" x14ac:dyDescent="0.3">
      <c r="B32" s="42" t="str">
        <f>'Angazirana aFRR energija'!B32</f>
        <v>29.01.2022</v>
      </c>
      <c r="C32" s="76">
        <f t="shared" si="0"/>
        <v>735.77590000000009</v>
      </c>
      <c r="D32" s="77"/>
      <c r="E32" s="54">
        <v>-26.359500000000001</v>
      </c>
      <c r="F32" s="40">
        <v>-1.7226999999999999</v>
      </c>
      <c r="G32" s="40">
        <v>-8.6699000000000002</v>
      </c>
      <c r="H32" s="40">
        <v>1.5691999999999999</v>
      </c>
      <c r="I32" s="40">
        <v>0.2107</v>
      </c>
      <c r="J32" s="40">
        <v>30.785</v>
      </c>
      <c r="K32" s="40">
        <v>121.706</v>
      </c>
      <c r="L32" s="40">
        <v>123.0591</v>
      </c>
      <c r="M32" s="40">
        <v>93.257199999999997</v>
      </c>
      <c r="N32" s="40">
        <v>31.724799999999998</v>
      </c>
      <c r="O32" s="40">
        <v>8.8461999999999996</v>
      </c>
      <c r="P32" s="40">
        <v>-7.1441999999999997</v>
      </c>
      <c r="Q32" s="40">
        <v>12.8858</v>
      </c>
      <c r="R32" s="40">
        <v>12.3697</v>
      </c>
      <c r="S32" s="40">
        <v>87.148700000000005</v>
      </c>
      <c r="T32" s="40">
        <v>103.0878</v>
      </c>
      <c r="U32" s="40">
        <v>59.591099999999997</v>
      </c>
      <c r="V32" s="40">
        <v>37.903100000000002</v>
      </c>
      <c r="W32" s="40">
        <v>29.216200000000001</v>
      </c>
      <c r="X32" s="40">
        <v>30.938700000000001</v>
      </c>
      <c r="Y32" s="40">
        <v>-4.9542000000000002</v>
      </c>
      <c r="Z32" s="40">
        <v>8.7789000000000001</v>
      </c>
      <c r="AA32" s="40">
        <v>-10.366</v>
      </c>
      <c r="AB32" s="41">
        <v>1.9141999999999999</v>
      </c>
    </row>
    <row r="33" spans="2:28" ht="17.25" thickTop="1" thickBot="1" x14ac:dyDescent="0.3">
      <c r="B33" s="42" t="str">
        <f>'Angazirana aFRR energija'!B33</f>
        <v>30.01.2022</v>
      </c>
      <c r="C33" s="76">
        <f t="shared" si="0"/>
        <v>-805.97500000000014</v>
      </c>
      <c r="D33" s="77"/>
      <c r="E33" s="54">
        <v>-21.044499999999999</v>
      </c>
      <c r="F33" s="40">
        <v>-27.363099999999999</v>
      </c>
      <c r="G33" s="40">
        <v>-16.693200000000001</v>
      </c>
      <c r="H33" s="40">
        <v>-56.109099999999998</v>
      </c>
      <c r="I33" s="40">
        <v>-66.591200000000001</v>
      </c>
      <c r="J33" s="40">
        <v>-71.518500000000003</v>
      </c>
      <c r="K33" s="40">
        <v>-1.2670999999999999</v>
      </c>
      <c r="L33" s="40">
        <v>-26.85</v>
      </c>
      <c r="M33" s="40">
        <v>-59.775500000000001</v>
      </c>
      <c r="N33" s="40">
        <v>-55.283799999999999</v>
      </c>
      <c r="O33" s="40">
        <v>-27.7544</v>
      </c>
      <c r="P33" s="40">
        <v>-43.398600000000002</v>
      </c>
      <c r="Q33" s="40">
        <v>-27.5657</v>
      </c>
      <c r="R33" s="40">
        <v>-7.5294999999999996</v>
      </c>
      <c r="S33" s="40">
        <v>-8.9810999999999996</v>
      </c>
      <c r="T33" s="40">
        <v>-10.415100000000001</v>
      </c>
      <c r="U33" s="40">
        <v>-28.3626</v>
      </c>
      <c r="V33" s="40">
        <v>-59.482500000000002</v>
      </c>
      <c r="W33" s="40">
        <v>-51.197499999999998</v>
      </c>
      <c r="X33" s="40">
        <v>-12.4795</v>
      </c>
      <c r="Y33" s="40">
        <v>-6.5507</v>
      </c>
      <c r="Z33" s="40">
        <v>-3.8029000000000002</v>
      </c>
      <c r="AA33" s="40">
        <v>-40.390500000000003</v>
      </c>
      <c r="AB33" s="41">
        <v>-75.568399999999997</v>
      </c>
    </row>
    <row r="34" spans="2:28" ht="16.5" thickTop="1" x14ac:dyDescent="0.25">
      <c r="B34" s="43" t="str">
        <f>'Angazirana aFRR energija'!B34</f>
        <v>31.01.2022</v>
      </c>
      <c r="C34" s="78">
        <f t="shared" si="0"/>
        <v>-2401.2198000000003</v>
      </c>
      <c r="D34" s="79"/>
      <c r="E34" s="58">
        <v>-73.623400000000004</v>
      </c>
      <c r="F34" s="59">
        <v>-79.523399999999995</v>
      </c>
      <c r="G34" s="59">
        <v>-108.17319999999999</v>
      </c>
      <c r="H34" s="59">
        <v>-96.043499999999995</v>
      </c>
      <c r="I34" s="59">
        <v>-127.20950000000001</v>
      </c>
      <c r="J34" s="59">
        <v>-89.650099999999995</v>
      </c>
      <c r="K34" s="59">
        <v>-157.38489999999999</v>
      </c>
      <c r="L34" s="59">
        <v>-153.58930000000001</v>
      </c>
      <c r="M34" s="59">
        <v>-161.37710000000001</v>
      </c>
      <c r="N34" s="59">
        <v>-117.8485</v>
      </c>
      <c r="O34" s="59">
        <v>-106.15009999999999</v>
      </c>
      <c r="P34" s="59">
        <v>-72.723200000000006</v>
      </c>
      <c r="Q34" s="59">
        <v>-58.048000000000002</v>
      </c>
      <c r="R34" s="59">
        <v>-84.517799999999994</v>
      </c>
      <c r="S34" s="59">
        <v>-83.972499999999997</v>
      </c>
      <c r="T34" s="59">
        <v>-104.854</v>
      </c>
      <c r="U34" s="59">
        <v>-94.002700000000004</v>
      </c>
      <c r="V34" s="59">
        <v>-110.4379</v>
      </c>
      <c r="W34" s="59">
        <v>-109.37430000000001</v>
      </c>
      <c r="X34" s="59">
        <v>-109.482</v>
      </c>
      <c r="Y34" s="59">
        <v>-113.9277</v>
      </c>
      <c r="Z34" s="59">
        <v>-48.717399999999998</v>
      </c>
      <c r="AA34" s="59">
        <v>-81.325999999999993</v>
      </c>
      <c r="AB34" s="60">
        <v>-59.263300000000001</v>
      </c>
    </row>
    <row r="35" spans="2:28" ht="15.75" x14ac:dyDescent="0.25">
      <c r="B35" s="88" t="s">
        <v>39</v>
      </c>
      <c r="C35" s="88"/>
      <c r="D35" s="64">
        <f>SUM(C4:D34)</f>
        <v>-16302.038600000002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2022-02-21T08:37:07Z</dcterms:created>
  <dcterms:modified xsi:type="dcterms:W3CDTF">2022-02-21T08:41:47Z</dcterms:modified>
</cp:coreProperties>
</file>